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<sst xmlns="http://schemas.openxmlformats.org/spreadsheetml/2006/main" count="1827" uniqueCount="437">
  <si>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</si>
  <si>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</si>
  <si>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</si>
  <si>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</si>
  <si>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</si>
  <si>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</si>
  <si>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</si>
  <si>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</si>
  <si>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</si>
  <si>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</si>
  <si>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</si>
  <si>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</si>
  <si>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</si>
  <si>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</si>
  <si>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</si>
  <si>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</si>
  <si>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</si>
  <si>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</si>
  <si>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</si>
  <si>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</si>
  <si>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</si>
  <si>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</si>
  <si>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</si>
  <si>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</si>
  <si>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</si>
  <si>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</si>
  <si>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</si>
  <si>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</si>
  <si>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</si>
  <si>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</si>
  <si>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</si>
  <si>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</si>
  <si>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</si>
  <si>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</si>
  <si>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</si>
  <si>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</si>
  <si>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</si>
  <si>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</si>
  <si>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</si>
  <si>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</si>
  <si>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</si>
  <si>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</si>
  <si>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</si>
  <si>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</si>
  <si>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</si>
  <si>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</si>
  <si>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</si>
  <si>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</si>
  <si>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</si>
  <si>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</si>
  <si>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</si>
  <si>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</si>
  <si>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</si>
  <si>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</si>
  <si>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</si>
  <si>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</si>
  <si>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</si>
  <si>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</si>
  <si>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</si>
  <si>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</si>
  <si>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</si>
  <si>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</si>
  <si>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</si>
  <si>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</si>
  <si>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</si>
  <si>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</si>
  <si>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</si>
  <si>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</si>
  <si>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</si>
  <si>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</si>
  <si>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</si>
  <si>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</si>
  <si>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</si>
  <si>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</si>
  <si>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</si>
  <si>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</si>
  <si>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</si>
  <si>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</si>
  <si>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</si>
  <si>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</si>
  <si>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</si>
  <si>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</si>
  <si>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</si>
  <si>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</si>
  <si>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</si>
  <si>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</si>
  <si>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</si>
  <si>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</si>
  <si>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</si>
  <si>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</si>
  <si>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</si>
  <si>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</si>
  <si>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</si>
  <si>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</si>
  <si>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</si>
  <si>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</si>
  <si>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</si>
  <si>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</si>
  <si>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</si>
  <si>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</si>
  <si>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</si>
  <si>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</si>
  <si>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</si>
  <si>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</si>
  <si>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</si>
  <si>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</si>
  <si>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</si>
  <si>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</si>
  <si>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</si>
  <si>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</si>
  <si>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</si>
  <si>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</si>
  <si>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</si>
  <si>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</si>
  <si>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</si>
  <si>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</si>
  <si>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</si>
  <si>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</si>
  <si>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</si>
  <si>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</si>
  <si>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</si>
  <si>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</si>
  <si>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</si>
  <si>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</si>
  <si>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</si>
  <si>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</si>
  <si>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</si>
  <si>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</si>
  <si>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</si>
  <si>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</si>
  <si>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</si>
  <si>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</si>
  <si>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</si>
  <si>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</si>
  <si>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</si>
  <si>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</si>
  <si>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</si>
  <si>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</si>
  <si>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</si>
  <si>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</si>
  <si>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</si>
  <si>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</si>
  <si>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</si>
  <si>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</si>
  <si>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</si>
  <si>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</si>
  <si>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</si>
  <si>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</si>
  <si>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</si>
  <si>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</si>
  <si>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</si>
  <si>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</si>
  <si>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</si>
  <si>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</si>
  <si>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</si>
  <si>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</si>
  <si>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</si>
  <si>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</si>
  <si>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</si>
  <si>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</si>
  <si>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</si>
  <si>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</si>
  <si>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</si>
  <si>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</si>
  <si>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</si>
  <si>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</si>
  <si>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</si>
  <si>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</si>
  <si>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</si>
  <si>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</si>
  <si>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</si>
  <si>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</si>
  <si>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</si>
  <si>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</si>
  <si>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</si>
  <si>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</si>
  <si>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</si>
  <si>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</si>
  <si>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</si>
  <si>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</si>
  <si>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</si>
  <si>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</si>
  <si>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</si>
  <si>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</si>
  <si>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</si>
  <si>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</si>
  <si>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</si>
  <si>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</si>
  <si>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</si>
  <si>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</si>
  <si>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</si>
  <si>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</si>
  <si>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</si>
  <si>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</si>
  <si>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</si>
  <si>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</si>
  <si>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</si>
  <si>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</si>
  <si>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</si>
  <si>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</si>
  <si>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</si>
  <si>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</si>
  <si>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</si>
  <si>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</si>
  <si>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</si>
  <si>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</si>
  <si>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</si>
  <si>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</si>
  <si>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</si>
  <si>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</si>
  <si>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</si>
  <si>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</si>
  <si>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</si>
  <si>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</si>
  <si>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</si>
  <si>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</si>
  <si>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</si>
  <si>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</si>
  <si>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</si>
  <si>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</si>
  <si>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</si>
  <si>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</si>
  <si>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</si>
  <si>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</si>
  <si>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</si>
  <si>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</si>
  <si>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</si>
  <si>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</si>
  <si>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</si>
  <si>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</si>
  <si>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</si>
  <si>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</si>
  <si>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</si>
  <si>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</si>
  <si>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</si>
  <si>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</si>
  <si>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</si>
  <si>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</si>
  <si>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</si>
  <si>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</si>
  <si>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</si>
  <si>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</si>
  <si>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</si>
  <si>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</si>
  <si>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</si>
  <si>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</si>
  <si>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</si>
  <si>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</si>
  <si>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</si>
  <si>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</si>
  <si>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</si>
  <si>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</si>
  <si>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</si>
  <si>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</si>
  <si>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</si>
  <si>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</si>
  <si>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</si>
  <si>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</si>
  <si>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</si>
  <si>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</si>
  <si>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</si>
  <si>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</si>
  <si>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</si>
  <si>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</si>
  <si>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</si>
  <si>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</si>
  <si>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</si>
  <si>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</si>
  <si>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</si>
  <si>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</si>
  <si>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</si>
  <si>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</si>
  <si>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</si>
  <si>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</si>
  <si>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</si>
  <si>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</si>
  <si>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</si>
  <si>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</si>
  <si>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</si>
  <si>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</si>
  <si>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</si>
  <si>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</si>
  <si>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</si>
  <si>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</si>
  <si>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</si>
  <si>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</si>
  <si>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</si>
  <si>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</si>
  <si>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</si>
  <si>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</si>
  <si>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</si>
  <si>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</si>
  <si>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</si>
  <si>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</si>
  <si>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</si>
  <si>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</si>
  <si>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</si>
  <si>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</si>
  <si>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</si>
  <si>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</si>
  <si>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</si>
  <si>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</si>
  <si>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</si>
  <si>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</si>
  <si>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</si>
  <si>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</si>
  <si>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</si>
  <si>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</si>
  <si>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</si>
  <si>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</si>
  <si>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</si>
  <si>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</si>
  <si>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</si>
  <si>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</si>
  <si>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</si>
  <si>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</si>
  <si>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</si>
  <si>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</si>
  <si>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</si>
  <si>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</si>
  <si>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</si>
  <si>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</si>
  <si>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</si>
  <si>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</si>
  <si>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</si>
  <si>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</si>
  <si>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</si>
  <si>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</si>
  <si>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</si>
  <si>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</si>
  <si>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</si>
  <si>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</si>
  <si>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</si>
  <si>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</si>
  <si>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</si>
  <si>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</si>
  <si>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</si>
  <si>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</si>
  <si>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</si>
  <si>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</si>
  <si>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</si>
  <si>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</si>
  <si>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</si>
  <si>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</si>
  <si>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</si>
  <si>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</si>
  <si>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</si>
  <si>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</si>
  <si>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</si>
  <si>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</si>
  <si>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</si>
  <si>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</si>
  <si>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</si>
  <si>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</si>
  <si>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</si>
  <si>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</si>
  <si>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</si>
  <si>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</si>
  <si>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</si>
  <si>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</si>
  <si>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</si>
  <si>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</si>
  <si>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</si>
  <si>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</si>
  <si>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</si>
  <si>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</si>
  <si>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</si>
  <si>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</si>
  <si>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</si>
  <si>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</si>
  <si>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</si>
  <si>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</si>
  <si>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</si>
  <si>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</si>
  <si>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</si>
  <si>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</si>
  <si>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</si>
  <si>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</si>
  <si>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</si>
  <si>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</si>
  <si>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</si>
  <si>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</si>
  <si>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</si>
  <si>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</si>
  <si>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</si>
  <si>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</si>
  <si>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</si>
  <si>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</si>
  <si>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</si>
  <si>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</si>
  <si>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</si>
  <si>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</si>
  <si>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</si>
  <si>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</si>
  <si>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</si>
  <si>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</si>
  <si>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</si>
  <si>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</si>
  <si>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</si>
  <si>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</si>
  <si>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</si>
  <si>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</si>
  <si>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</si>
  <si>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</si>
  <si>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</si>
  <si>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</si>
  <si>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</si>
  <si>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</si>
  <si>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</si>
  <si>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</si>
  <si>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</si>
  <si>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</si>
  <si>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</si>
  <si>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</si>
  <si>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</si>
  <si>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</si>
  <si>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</si>
  <si>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</si>
  <si>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</si>
  <si>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</si>
  <si>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</si>
  <si>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</si>
  <si>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 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</si>
  <si>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</si>
  <si>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__.__.2018г.№ __ 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</si>
  <si>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2019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</si>
  <si>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</si>
  <si>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</si>
  <si>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</si>
  <si>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2019 год</t>
  </si>
  <si>
    <t>муниципального округа СОСНОВАЯ ПОЛЯНА на 2019 год</t>
  </si>
  <si>
    <t>6.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</si>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</sst>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5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7">
      <selection activeCell="G22" sqref="G2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6" t="s">
        <v>2</v>
      </c>
      <c r="B1" s="176"/>
      <c r="C1" s="176"/>
      <c r="D1" s="176"/>
    </row>
    <row r="2" spans="1:12" ht="41.25" customHeight="1">
      <c r="A2" s="174" t="s">
        <v>423</v>
      </c>
      <c r="B2" s="175"/>
      <c r="C2" s="175"/>
      <c r="D2" s="175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4" t="s">
        <v>392</v>
      </c>
      <c r="B3" s="174"/>
      <c r="C3" s="174"/>
      <c r="D3" s="174"/>
      <c r="E3" s="102"/>
      <c r="F3" s="102"/>
      <c r="G3" s="102"/>
    </row>
    <row r="4" spans="1:7" ht="39" customHeight="1" hidden="1">
      <c r="A4" s="174" t="s">
        <v>350</v>
      </c>
      <c r="B4" s="174"/>
      <c r="C4" s="174"/>
      <c r="D4" s="174"/>
      <c r="E4" s="102"/>
      <c r="F4" s="102"/>
      <c r="G4" s="102"/>
    </row>
    <row r="5" spans="1:7" ht="26.25" customHeight="1">
      <c r="A5" s="174" t="s">
        <v>425</v>
      </c>
      <c r="B5" s="174"/>
      <c r="C5" s="174"/>
      <c r="D5" s="174"/>
      <c r="E5" s="102"/>
      <c r="F5" s="102"/>
      <c r="G5" s="102"/>
    </row>
    <row r="6" spans="1:7" ht="12.75" customHeight="1">
      <c r="A6" s="174"/>
      <c r="B6" s="174"/>
      <c r="C6" s="174"/>
      <c r="D6" s="174"/>
      <c r="E6" s="102"/>
      <c r="F6" s="102"/>
      <c r="G6" s="102"/>
    </row>
    <row r="7" spans="1:12" ht="35.25" customHeight="1">
      <c r="A7" s="169" t="s">
        <v>426</v>
      </c>
      <c r="B7" s="169"/>
      <c r="C7" s="169"/>
      <c r="D7" s="169"/>
      <c r="F7" s="103"/>
      <c r="G7" s="103"/>
      <c r="H7" s="103"/>
      <c r="I7" s="103"/>
      <c r="J7" s="104"/>
      <c r="K7" s="104"/>
      <c r="L7" s="104"/>
    </row>
    <row r="8" spans="1:4" ht="12.75">
      <c r="A8" s="170" t="s">
        <v>227</v>
      </c>
      <c r="B8" s="170"/>
      <c r="C8" s="170"/>
      <c r="D8" s="170"/>
    </row>
    <row r="9" spans="1:4" ht="12.75">
      <c r="A9" s="171" t="s">
        <v>228</v>
      </c>
      <c r="B9" s="172"/>
      <c r="C9" s="105" t="s">
        <v>229</v>
      </c>
      <c r="D9" s="106" t="s">
        <v>0</v>
      </c>
    </row>
    <row r="10" spans="1:4" ht="12.75">
      <c r="A10" s="3" t="s">
        <v>230</v>
      </c>
      <c r="B10" s="107" t="s">
        <v>231</v>
      </c>
      <c r="C10" s="108" t="s">
        <v>232</v>
      </c>
      <c r="D10" s="4"/>
    </row>
    <row r="11" spans="1:4" ht="28.5">
      <c r="A11" s="109" t="s">
        <v>230</v>
      </c>
      <c r="B11" s="110" t="s">
        <v>233</v>
      </c>
      <c r="C11" s="111" t="s">
        <v>234</v>
      </c>
      <c r="D11" s="112">
        <f>D12+D24+D27+D30+D38+D42+D55</f>
        <v>111448.40000000001</v>
      </c>
    </row>
    <row r="12" spans="1:4" ht="12.75">
      <c r="A12" s="113" t="s">
        <v>230</v>
      </c>
      <c r="B12" s="114" t="s">
        <v>235</v>
      </c>
      <c r="C12" s="115" t="s">
        <v>236</v>
      </c>
      <c r="D12" s="8">
        <f>D13+D19+D22</f>
        <v>98800.20000000001</v>
      </c>
    </row>
    <row r="13" spans="1:4" ht="27">
      <c r="A13" s="116" t="s">
        <v>230</v>
      </c>
      <c r="B13" s="117" t="s">
        <v>237</v>
      </c>
      <c r="C13" s="118" t="s">
        <v>238</v>
      </c>
      <c r="D13" s="119">
        <f>D14+D15+D16+D17+D18</f>
        <v>88671.40000000001</v>
      </c>
    </row>
    <row r="14" spans="1:4" ht="25.5">
      <c r="A14" s="2" t="s">
        <v>239</v>
      </c>
      <c r="B14" s="1" t="s">
        <v>240</v>
      </c>
      <c r="C14" s="120" t="s">
        <v>241</v>
      </c>
      <c r="D14" s="121">
        <v>58167.6</v>
      </c>
    </row>
    <row r="15" spans="1:4" ht="38.25">
      <c r="A15" s="2" t="s">
        <v>239</v>
      </c>
      <c r="B15" s="1" t="s">
        <v>242</v>
      </c>
      <c r="C15" s="120" t="s">
        <v>243</v>
      </c>
      <c r="D15" s="121">
        <v>1.3</v>
      </c>
    </row>
    <row r="16" spans="1:4" ht="63.75">
      <c r="A16" s="2" t="s">
        <v>239</v>
      </c>
      <c r="B16" s="1" t="s">
        <v>244</v>
      </c>
      <c r="C16" s="120" t="s">
        <v>393</v>
      </c>
      <c r="D16" s="121">
        <v>30468.8</v>
      </c>
    </row>
    <row r="17" spans="1:4" ht="51">
      <c r="A17" s="2" t="s">
        <v>239</v>
      </c>
      <c r="B17" s="1" t="s">
        <v>245</v>
      </c>
      <c r="C17" s="120" t="s">
        <v>246</v>
      </c>
      <c r="D17" s="121">
        <v>4.6</v>
      </c>
    </row>
    <row r="18" spans="1:4" ht="43.5" customHeight="1">
      <c r="A18" s="2" t="s">
        <v>239</v>
      </c>
      <c r="B18" s="1" t="s">
        <v>247</v>
      </c>
      <c r="C18" s="120" t="s">
        <v>376</v>
      </c>
      <c r="D18" s="121">
        <v>29.1</v>
      </c>
    </row>
    <row r="19" spans="1:4" ht="27">
      <c r="A19" s="122" t="s">
        <v>230</v>
      </c>
      <c r="B19" s="117" t="s">
        <v>248</v>
      </c>
      <c r="C19" s="118" t="s">
        <v>249</v>
      </c>
      <c r="D19" s="123">
        <f>SUM(D20+D21)</f>
        <v>8828.8</v>
      </c>
    </row>
    <row r="20" spans="1:4" ht="25.5">
      <c r="A20" s="2" t="s">
        <v>239</v>
      </c>
      <c r="B20" s="1" t="s">
        <v>250</v>
      </c>
      <c r="C20" s="120" t="s">
        <v>249</v>
      </c>
      <c r="D20" s="121">
        <v>8821</v>
      </c>
    </row>
    <row r="21" spans="1:4" ht="39.75" customHeight="1">
      <c r="A21" s="2" t="s">
        <v>239</v>
      </c>
      <c r="B21" s="1" t="s">
        <v>251</v>
      </c>
      <c r="C21" s="120" t="s">
        <v>394</v>
      </c>
      <c r="D21" s="121">
        <v>7.8</v>
      </c>
    </row>
    <row r="22" spans="1:4" ht="28.5" customHeight="1">
      <c r="A22" s="122" t="s">
        <v>230</v>
      </c>
      <c r="B22" s="117" t="s">
        <v>252</v>
      </c>
      <c r="C22" s="118" t="s">
        <v>253</v>
      </c>
      <c r="D22" s="123">
        <f>SUM(D23)</f>
        <v>1300</v>
      </c>
    </row>
    <row r="23" spans="1:4" ht="41.25" customHeight="1">
      <c r="A23" s="2" t="s">
        <v>239</v>
      </c>
      <c r="B23" s="1" t="s">
        <v>254</v>
      </c>
      <c r="C23" s="120" t="s">
        <v>255</v>
      </c>
      <c r="D23" s="121">
        <v>1300</v>
      </c>
    </row>
    <row r="24" spans="1:4" ht="12.75" hidden="1">
      <c r="A24" s="6" t="s">
        <v>230</v>
      </c>
      <c r="B24" s="124" t="s">
        <v>256</v>
      </c>
      <c r="C24" s="115" t="s">
        <v>257</v>
      </c>
      <c r="D24" s="125">
        <f>D25</f>
        <v>0</v>
      </c>
    </row>
    <row r="25" spans="1:4" ht="13.5" hidden="1">
      <c r="A25" s="122" t="s">
        <v>230</v>
      </c>
      <c r="B25" s="117" t="s">
        <v>258</v>
      </c>
      <c r="C25" s="118" t="s">
        <v>259</v>
      </c>
      <c r="D25" s="123">
        <f>D26</f>
        <v>0</v>
      </c>
    </row>
    <row r="26" spans="1:4" ht="63.75" customHeight="1" hidden="1">
      <c r="A26" s="2" t="s">
        <v>239</v>
      </c>
      <c r="B26" s="1" t="s">
        <v>260</v>
      </c>
      <c r="C26" s="5" t="s">
        <v>261</v>
      </c>
      <c r="D26" s="121">
        <v>0</v>
      </c>
    </row>
    <row r="27" spans="1:4" ht="38.25" hidden="1">
      <c r="A27" s="6" t="s">
        <v>230</v>
      </c>
      <c r="B27" s="126" t="s">
        <v>262</v>
      </c>
      <c r="C27" s="127" t="s">
        <v>263</v>
      </c>
      <c r="D27" s="128">
        <f>D28</f>
        <v>0</v>
      </c>
    </row>
    <row r="28" spans="1:4" ht="13.5" hidden="1">
      <c r="A28" s="122" t="s">
        <v>230</v>
      </c>
      <c r="B28" s="117" t="s">
        <v>264</v>
      </c>
      <c r="C28" s="129" t="s">
        <v>265</v>
      </c>
      <c r="D28" s="123">
        <f>D29</f>
        <v>0</v>
      </c>
    </row>
    <row r="29" spans="1:4" ht="25.5" hidden="1">
      <c r="A29" s="2" t="s">
        <v>266</v>
      </c>
      <c r="B29" s="130" t="s">
        <v>267</v>
      </c>
      <c r="C29" s="131" t="s">
        <v>268</v>
      </c>
      <c r="D29" s="132">
        <v>0</v>
      </c>
    </row>
    <row r="30" spans="1:4" ht="39" customHeight="1">
      <c r="A30" s="6" t="s">
        <v>230</v>
      </c>
      <c r="B30" s="124" t="s">
        <v>269</v>
      </c>
      <c r="C30" s="133" t="s">
        <v>270</v>
      </c>
      <c r="D30" s="167">
        <f>D31+D33</f>
        <v>5088</v>
      </c>
    </row>
    <row r="31" spans="1:4" ht="15.75" customHeight="1" hidden="1">
      <c r="A31" s="122" t="s">
        <v>230</v>
      </c>
      <c r="B31" s="117" t="s">
        <v>271</v>
      </c>
      <c r="C31" s="129" t="s">
        <v>272</v>
      </c>
      <c r="D31" s="123">
        <f>D32</f>
        <v>0</v>
      </c>
    </row>
    <row r="32" spans="1:4" ht="54" customHeight="1" hidden="1">
      <c r="A32" s="2" t="s">
        <v>1</v>
      </c>
      <c r="B32" s="130" t="s">
        <v>273</v>
      </c>
      <c r="C32" s="131" t="s">
        <v>274</v>
      </c>
      <c r="D32" s="132">
        <v>0</v>
      </c>
    </row>
    <row r="33" spans="1:4" ht="14.25" customHeight="1">
      <c r="A33" s="122" t="s">
        <v>230</v>
      </c>
      <c r="B33" s="117" t="s">
        <v>275</v>
      </c>
      <c r="C33" s="74" t="s">
        <v>276</v>
      </c>
      <c r="D33" s="123">
        <f>D34</f>
        <v>5088</v>
      </c>
    </row>
    <row r="34" spans="1:4" ht="16.5" customHeight="1">
      <c r="A34" s="2" t="s">
        <v>230</v>
      </c>
      <c r="B34" s="1" t="s">
        <v>277</v>
      </c>
      <c r="C34" s="5" t="s">
        <v>278</v>
      </c>
      <c r="D34" s="121">
        <f>SUM(D35)</f>
        <v>5088</v>
      </c>
    </row>
    <row r="35" spans="1:4" ht="42.75" customHeight="1">
      <c r="A35" s="2" t="s">
        <v>230</v>
      </c>
      <c r="B35" s="1" t="s">
        <v>279</v>
      </c>
      <c r="C35" s="120" t="s">
        <v>280</v>
      </c>
      <c r="D35" s="121">
        <f>SUM(D36+D37)</f>
        <v>5088</v>
      </c>
    </row>
    <row r="36" spans="1:4" ht="66" customHeight="1">
      <c r="A36" s="2" t="s">
        <v>281</v>
      </c>
      <c r="B36" s="1" t="s">
        <v>282</v>
      </c>
      <c r="C36" s="120" t="s">
        <v>283</v>
      </c>
      <c r="D36" s="121">
        <v>5088</v>
      </c>
    </row>
    <row r="37" spans="1:4" ht="40.5" customHeight="1" hidden="1">
      <c r="A37" s="2" t="s">
        <v>1</v>
      </c>
      <c r="B37" s="1" t="s">
        <v>284</v>
      </c>
      <c r="C37" s="120" t="s">
        <v>285</v>
      </c>
      <c r="D37" s="121"/>
    </row>
    <row r="38" spans="1:4" ht="25.5" customHeight="1" hidden="1">
      <c r="A38" s="6" t="s">
        <v>230</v>
      </c>
      <c r="B38" s="124" t="s">
        <v>286</v>
      </c>
      <c r="C38" s="115" t="s">
        <v>287</v>
      </c>
      <c r="D38" s="125">
        <f>D39</f>
        <v>0</v>
      </c>
    </row>
    <row r="39" spans="1:4" ht="77.25" customHeight="1" hidden="1">
      <c r="A39" s="2" t="s">
        <v>230</v>
      </c>
      <c r="B39" s="1" t="s">
        <v>288</v>
      </c>
      <c r="C39" s="120" t="s">
        <v>289</v>
      </c>
      <c r="D39" s="121">
        <f>D40</f>
        <v>0</v>
      </c>
    </row>
    <row r="40" spans="1:4" ht="104.25" customHeight="1" hidden="1">
      <c r="A40" s="2" t="s">
        <v>230</v>
      </c>
      <c r="B40" s="1" t="s">
        <v>290</v>
      </c>
      <c r="C40" s="134" t="s">
        <v>291</v>
      </c>
      <c r="D40" s="121">
        <f>D41</f>
        <v>0</v>
      </c>
    </row>
    <row r="41" spans="1:4" ht="116.25" customHeight="1" hidden="1">
      <c r="A41" s="2" t="s">
        <v>1</v>
      </c>
      <c r="B41" s="1" t="s">
        <v>292</v>
      </c>
      <c r="C41" s="134" t="s">
        <v>293</v>
      </c>
      <c r="D41" s="121">
        <v>0</v>
      </c>
    </row>
    <row r="42" spans="1:4" ht="12.75">
      <c r="A42" s="6" t="s">
        <v>230</v>
      </c>
      <c r="B42" s="124" t="s">
        <v>294</v>
      </c>
      <c r="C42" s="115" t="s">
        <v>295</v>
      </c>
      <c r="D42" s="125">
        <f>D43+D44+D45+D47</f>
        <v>7560.000000000001</v>
      </c>
    </row>
    <row r="43" spans="1:4" ht="76.5" customHeight="1" hidden="1">
      <c r="A43" s="2" t="s">
        <v>1</v>
      </c>
      <c r="B43" s="1" t="s">
        <v>296</v>
      </c>
      <c r="C43" s="120" t="s">
        <v>297</v>
      </c>
      <c r="D43" s="121">
        <v>0</v>
      </c>
    </row>
    <row r="44" spans="1:4" ht="63.75">
      <c r="A44" s="2" t="s">
        <v>239</v>
      </c>
      <c r="B44" s="1" t="s">
        <v>298</v>
      </c>
      <c r="C44" s="120" t="s">
        <v>299</v>
      </c>
      <c r="D44" s="121">
        <v>20.8</v>
      </c>
    </row>
    <row r="45" spans="1:4" ht="70.5" customHeight="1" hidden="1">
      <c r="A45" s="122" t="s">
        <v>230</v>
      </c>
      <c r="B45" s="117" t="s">
        <v>377</v>
      </c>
      <c r="C45" s="118" t="s">
        <v>378</v>
      </c>
      <c r="D45" s="123">
        <f>SUM(D46)</f>
        <v>0</v>
      </c>
    </row>
    <row r="46" spans="1:4" ht="80.25" customHeight="1" hidden="1">
      <c r="A46" s="2" t="s">
        <v>1</v>
      </c>
      <c r="B46" s="1" t="s">
        <v>379</v>
      </c>
      <c r="C46" s="120" t="s">
        <v>380</v>
      </c>
      <c r="D46" s="121">
        <v>0</v>
      </c>
    </row>
    <row r="47" spans="1:4" ht="27">
      <c r="A47" s="122" t="s">
        <v>230</v>
      </c>
      <c r="B47" s="117" t="s">
        <v>300</v>
      </c>
      <c r="C47" s="118" t="s">
        <v>301</v>
      </c>
      <c r="D47" s="123">
        <f>D48</f>
        <v>7539.200000000001</v>
      </c>
    </row>
    <row r="48" spans="1:4" ht="63.75">
      <c r="A48" s="85" t="s">
        <v>230</v>
      </c>
      <c r="B48" s="135" t="s">
        <v>302</v>
      </c>
      <c r="C48" s="136" t="s">
        <v>303</v>
      </c>
      <c r="D48" s="137">
        <f>D49++D50+D51+D52+D53+D54</f>
        <v>7539.200000000001</v>
      </c>
    </row>
    <row r="49" spans="1:4" ht="55.5" customHeight="1">
      <c r="A49" s="2" t="s">
        <v>304</v>
      </c>
      <c r="B49" s="1" t="s">
        <v>305</v>
      </c>
      <c r="C49" s="120" t="s">
        <v>306</v>
      </c>
      <c r="D49" s="121">
        <v>6976.3</v>
      </c>
    </row>
    <row r="50" spans="1:4" ht="53.25" customHeight="1">
      <c r="A50" s="2" t="s">
        <v>307</v>
      </c>
      <c r="B50" s="1" t="s">
        <v>305</v>
      </c>
      <c r="C50" s="120" t="s">
        <v>306</v>
      </c>
      <c r="D50" s="121">
        <v>260.6</v>
      </c>
    </row>
    <row r="51" spans="1:4" ht="54" customHeight="1">
      <c r="A51" s="2" t="s">
        <v>308</v>
      </c>
      <c r="B51" s="1" t="s">
        <v>305</v>
      </c>
      <c r="C51" s="120" t="s">
        <v>306</v>
      </c>
      <c r="D51" s="121">
        <v>52.1</v>
      </c>
    </row>
    <row r="52" spans="1:4" ht="53.25" customHeight="1">
      <c r="A52" s="2" t="s">
        <v>349</v>
      </c>
      <c r="B52" s="1" t="s">
        <v>305</v>
      </c>
      <c r="C52" s="120" t="s">
        <v>306</v>
      </c>
      <c r="D52" s="121">
        <v>156.4</v>
      </c>
    </row>
    <row r="53" spans="1:4" ht="66" customHeight="1">
      <c r="A53" s="2" t="s">
        <v>308</v>
      </c>
      <c r="B53" s="1" t="s">
        <v>309</v>
      </c>
      <c r="C53" s="120" t="s">
        <v>310</v>
      </c>
      <c r="D53" s="121">
        <v>41.7</v>
      </c>
    </row>
    <row r="54" spans="1:4" ht="66" customHeight="1">
      <c r="A54" s="2" t="s">
        <v>1</v>
      </c>
      <c r="B54" s="1" t="s">
        <v>411</v>
      </c>
      <c r="C54" s="120" t="s">
        <v>412</v>
      </c>
      <c r="D54" s="121">
        <v>52.1</v>
      </c>
    </row>
    <row r="55" spans="1:4" ht="12.75">
      <c r="A55" s="6" t="s">
        <v>230</v>
      </c>
      <c r="B55" s="124" t="s">
        <v>311</v>
      </c>
      <c r="C55" s="21" t="s">
        <v>312</v>
      </c>
      <c r="D55" s="125">
        <f>D56+D58</f>
        <v>0.2</v>
      </c>
    </row>
    <row r="56" spans="1:4" ht="13.5" hidden="1">
      <c r="A56" s="122" t="s">
        <v>230</v>
      </c>
      <c r="B56" s="117" t="s">
        <v>313</v>
      </c>
      <c r="C56" s="118" t="s">
        <v>314</v>
      </c>
      <c r="D56" s="123">
        <f>D57</f>
        <v>0</v>
      </c>
    </row>
    <row r="57" spans="1:4" ht="42.75" customHeight="1" hidden="1">
      <c r="A57" s="2" t="s">
        <v>1</v>
      </c>
      <c r="B57" s="1" t="s">
        <v>315</v>
      </c>
      <c r="C57" s="120" t="s">
        <v>316</v>
      </c>
      <c r="D57" s="121">
        <v>0</v>
      </c>
    </row>
    <row r="58" spans="1:4" ht="13.5">
      <c r="A58" s="122" t="s">
        <v>230</v>
      </c>
      <c r="B58" s="117" t="s">
        <v>317</v>
      </c>
      <c r="C58" s="118" t="s">
        <v>318</v>
      </c>
      <c r="D58" s="123">
        <f>D59</f>
        <v>0.2</v>
      </c>
    </row>
    <row r="59" spans="1:4" ht="39.75" customHeight="1">
      <c r="A59" s="2" t="s">
        <v>1</v>
      </c>
      <c r="B59" s="1" t="s">
        <v>319</v>
      </c>
      <c r="C59" s="120" t="s">
        <v>320</v>
      </c>
      <c r="D59" s="121">
        <v>0.2</v>
      </c>
    </row>
    <row r="60" spans="1:4" ht="16.5" customHeight="1">
      <c r="A60" s="6" t="s">
        <v>230</v>
      </c>
      <c r="B60" s="124" t="s">
        <v>321</v>
      </c>
      <c r="C60" s="15" t="s">
        <v>322</v>
      </c>
      <c r="D60" s="138">
        <f>D61+D76+D79</f>
        <v>14662.7</v>
      </c>
    </row>
    <row r="61" spans="1:4" ht="39" customHeight="1">
      <c r="A61" s="6" t="s">
        <v>230</v>
      </c>
      <c r="B61" s="124" t="s">
        <v>323</v>
      </c>
      <c r="C61" s="115" t="s">
        <v>324</v>
      </c>
      <c r="D61" s="125">
        <f>D62+D67+D65</f>
        <v>14662.7</v>
      </c>
    </row>
    <row r="62" spans="1:4" ht="28.5" customHeight="1" hidden="1">
      <c r="A62" s="2" t="s">
        <v>230</v>
      </c>
      <c r="B62" s="1" t="s">
        <v>395</v>
      </c>
      <c r="C62" s="5" t="s">
        <v>382</v>
      </c>
      <c r="D62" s="121">
        <f>D63</f>
        <v>0</v>
      </c>
    </row>
    <row r="63" spans="1:4" ht="17.25" customHeight="1" hidden="1">
      <c r="A63" s="2" t="s">
        <v>230</v>
      </c>
      <c r="B63" s="1" t="s">
        <v>396</v>
      </c>
      <c r="C63" s="5" t="s">
        <v>325</v>
      </c>
      <c r="D63" s="121">
        <f>D64</f>
        <v>0</v>
      </c>
    </row>
    <row r="64" spans="1:4" ht="38.25" hidden="1">
      <c r="A64" s="2" t="s">
        <v>1</v>
      </c>
      <c r="B64" s="1" t="s">
        <v>397</v>
      </c>
      <c r="C64" s="5" t="s">
        <v>326</v>
      </c>
      <c r="D64" s="121">
        <v>0</v>
      </c>
    </row>
    <row r="65" spans="1:4" ht="12.75" hidden="1">
      <c r="A65" s="2" t="s">
        <v>230</v>
      </c>
      <c r="B65" s="1" t="s">
        <v>327</v>
      </c>
      <c r="C65" s="5" t="s">
        <v>328</v>
      </c>
      <c r="D65" s="121">
        <f>SUM(D66)</f>
        <v>0</v>
      </c>
    </row>
    <row r="66" spans="1:4" ht="38.25" hidden="1">
      <c r="A66" s="2" t="s">
        <v>1</v>
      </c>
      <c r="B66" s="1" t="s">
        <v>329</v>
      </c>
      <c r="C66" s="5" t="s">
        <v>330</v>
      </c>
      <c r="D66" s="121">
        <v>0</v>
      </c>
    </row>
    <row r="67" spans="1:4" ht="28.5" customHeight="1">
      <c r="A67" s="122" t="s">
        <v>230</v>
      </c>
      <c r="B67" s="117" t="s">
        <v>398</v>
      </c>
      <c r="C67" s="74" t="s">
        <v>383</v>
      </c>
      <c r="D67" s="123">
        <f>D68+D72</f>
        <v>14662.7</v>
      </c>
    </row>
    <row r="68" spans="1:4" ht="41.25" customHeight="1">
      <c r="A68" s="2" t="s">
        <v>230</v>
      </c>
      <c r="B68" s="1" t="s">
        <v>399</v>
      </c>
      <c r="C68" s="5" t="s">
        <v>331</v>
      </c>
      <c r="D68" s="121">
        <f>D69</f>
        <v>3461</v>
      </c>
    </row>
    <row r="69" spans="1:4" ht="52.5" customHeight="1">
      <c r="A69" s="2" t="s">
        <v>1</v>
      </c>
      <c r="B69" s="1" t="s">
        <v>400</v>
      </c>
      <c r="C69" s="5" t="s">
        <v>332</v>
      </c>
      <c r="D69" s="121">
        <f>D70+D71</f>
        <v>3461</v>
      </c>
    </row>
    <row r="70" spans="1:4" ht="63.75">
      <c r="A70" s="2" t="s">
        <v>1</v>
      </c>
      <c r="B70" s="1" t="s">
        <v>401</v>
      </c>
      <c r="C70" s="5" t="s">
        <v>333</v>
      </c>
      <c r="D70" s="121">
        <v>3453.8</v>
      </c>
    </row>
    <row r="71" spans="1:4" ht="89.25">
      <c r="A71" s="2" t="s">
        <v>1</v>
      </c>
      <c r="B71" s="1" t="s">
        <v>402</v>
      </c>
      <c r="C71" s="5" t="s">
        <v>334</v>
      </c>
      <c r="D71" s="121">
        <v>7.2</v>
      </c>
    </row>
    <row r="72" spans="1:4" ht="51">
      <c r="A72" s="2" t="s">
        <v>230</v>
      </c>
      <c r="B72" s="1" t="s">
        <v>403</v>
      </c>
      <c r="C72" s="5" t="s">
        <v>335</v>
      </c>
      <c r="D72" s="121">
        <f>D73</f>
        <v>11201.7</v>
      </c>
    </row>
    <row r="73" spans="1:4" ht="66.75" customHeight="1">
      <c r="A73" s="2" t="s">
        <v>1</v>
      </c>
      <c r="B73" s="1" t="s">
        <v>404</v>
      </c>
      <c r="C73" s="5" t="s">
        <v>336</v>
      </c>
      <c r="D73" s="121">
        <f>D74+D75</f>
        <v>11201.7</v>
      </c>
    </row>
    <row r="74" spans="1:4" ht="38.25">
      <c r="A74" s="2" t="s">
        <v>1</v>
      </c>
      <c r="B74" s="1" t="s">
        <v>405</v>
      </c>
      <c r="C74" s="5" t="s">
        <v>337</v>
      </c>
      <c r="D74" s="121">
        <v>6686.3</v>
      </c>
    </row>
    <row r="75" spans="1:4" ht="39.75" customHeight="1">
      <c r="A75" s="2" t="s">
        <v>1</v>
      </c>
      <c r="B75" s="2" t="s">
        <v>406</v>
      </c>
      <c r="C75" s="5" t="s">
        <v>338</v>
      </c>
      <c r="D75" s="121">
        <v>4515.4</v>
      </c>
    </row>
    <row r="76" spans="1:4" ht="12.75" hidden="1">
      <c r="A76" s="6" t="s">
        <v>230</v>
      </c>
      <c r="B76" s="6" t="s">
        <v>339</v>
      </c>
      <c r="C76" s="21" t="s">
        <v>340</v>
      </c>
      <c r="D76" s="125">
        <f>D77+D79</f>
        <v>0</v>
      </c>
    </row>
    <row r="77" spans="1:4" ht="41.25" customHeight="1" hidden="1">
      <c r="A77" s="122" t="s">
        <v>1</v>
      </c>
      <c r="B77" s="139" t="s">
        <v>341</v>
      </c>
      <c r="C77" s="140" t="s">
        <v>342</v>
      </c>
      <c r="D77" s="123">
        <f>SUM(D78)</f>
        <v>0</v>
      </c>
    </row>
    <row r="78" spans="1:4" ht="41.25" customHeight="1" hidden="1">
      <c r="A78" s="2" t="s">
        <v>1</v>
      </c>
      <c r="B78" s="141" t="s">
        <v>343</v>
      </c>
      <c r="C78" s="142" t="s">
        <v>342</v>
      </c>
      <c r="D78" s="121"/>
    </row>
    <row r="79" spans="1:4" ht="105.75" customHeight="1" hidden="1">
      <c r="A79" s="6" t="s">
        <v>230</v>
      </c>
      <c r="B79" s="6" t="s">
        <v>344</v>
      </c>
      <c r="C79" s="21" t="s">
        <v>345</v>
      </c>
      <c r="D79" s="125">
        <f>D80</f>
        <v>0</v>
      </c>
    </row>
    <row r="80" spans="1:4" ht="141.75" customHeight="1" hidden="1">
      <c r="A80" s="143" t="s">
        <v>1</v>
      </c>
      <c r="B80" s="144" t="s">
        <v>346</v>
      </c>
      <c r="C80" s="145" t="s">
        <v>347</v>
      </c>
      <c r="D80" s="132">
        <v>0</v>
      </c>
    </row>
    <row r="81" spans="1:4" ht="21.75" customHeight="1">
      <c r="A81" s="1"/>
      <c r="B81" s="146" t="s">
        <v>348</v>
      </c>
      <c r="C81" s="147"/>
      <c r="D81" s="138">
        <f>SUM(D11,D60)</f>
        <v>126111.1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3"/>
      <c r="B85" s="173"/>
      <c r="C85" s="173"/>
      <c r="D85" s="173"/>
    </row>
    <row r="86" spans="1:4" ht="12.75">
      <c r="A86" s="7"/>
      <c r="B86" s="7"/>
      <c r="C86" s="7"/>
      <c r="D86" s="7"/>
    </row>
    <row r="87" spans="1:4" ht="12.75">
      <c r="A87" s="173"/>
      <c r="B87" s="173"/>
      <c r="C87" s="173"/>
      <c r="D87" s="173"/>
    </row>
  </sheetData>
  <sheetProtection/>
  <mergeCells count="11">
    <mergeCell ref="A1:D1"/>
    <mergeCell ref="A3:D3"/>
    <mergeCell ref="A4:D4"/>
    <mergeCell ref="A6:D6"/>
    <mergeCell ref="A5:D5"/>
    <mergeCell ref="A7:D7"/>
    <mergeCell ref="A8:D8"/>
    <mergeCell ref="A9:B9"/>
    <mergeCell ref="A85:D85"/>
    <mergeCell ref="A87:D87"/>
    <mergeCell ref="A2:D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47">
      <selection activeCell="B157" sqref="B157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6" t="s">
        <v>184</v>
      </c>
      <c r="B1" s="176"/>
      <c r="C1" s="176"/>
      <c r="D1" s="176"/>
      <c r="E1" s="176"/>
      <c r="F1" s="176"/>
      <c r="G1" s="176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4" t="s">
        <v>423</v>
      </c>
      <c r="B3" s="174"/>
      <c r="C3" s="174"/>
      <c r="D3" s="174"/>
      <c r="E3" s="175"/>
      <c r="F3" s="175"/>
      <c r="G3" s="175"/>
      <c r="H3" s="10"/>
      <c r="I3" s="10"/>
      <c r="J3" s="10"/>
      <c r="K3" s="10"/>
      <c r="L3" s="10"/>
    </row>
    <row r="4" spans="1:7" ht="15" customHeight="1" hidden="1">
      <c r="A4" s="174" t="s">
        <v>226</v>
      </c>
      <c r="B4" s="174"/>
      <c r="C4" s="174"/>
      <c r="D4" s="174"/>
      <c r="E4" s="175"/>
      <c r="F4" s="175"/>
      <c r="G4" s="175"/>
    </row>
    <row r="5" spans="1:7" ht="13.5" customHeight="1" hidden="1">
      <c r="A5" s="174" t="s">
        <v>86</v>
      </c>
      <c r="B5" s="174"/>
      <c r="C5" s="174"/>
      <c r="D5" s="174"/>
      <c r="E5" s="175"/>
      <c r="F5" s="175"/>
      <c r="G5" s="175"/>
    </row>
    <row r="6" spans="1:7" ht="15" customHeight="1" hidden="1">
      <c r="A6" s="174" t="s">
        <v>407</v>
      </c>
      <c r="B6" s="174"/>
      <c r="C6" s="174"/>
      <c r="D6" s="174"/>
      <c r="E6" s="175"/>
      <c r="F6" s="175"/>
      <c r="G6" s="175"/>
    </row>
    <row r="7" spans="1:12" ht="24.75" customHeight="1">
      <c r="A7" s="174" t="s">
        <v>425</v>
      </c>
      <c r="B7" s="175"/>
      <c r="C7" s="175"/>
      <c r="D7" s="175"/>
      <c r="E7" s="175"/>
      <c r="F7" s="175"/>
      <c r="G7" s="175"/>
      <c r="H7" s="10"/>
      <c r="I7" s="10"/>
      <c r="J7" s="10"/>
      <c r="K7" s="10"/>
      <c r="L7" s="10"/>
    </row>
    <row r="8" spans="1:12" ht="15" customHeight="1">
      <c r="A8" s="174"/>
      <c r="B8" s="174"/>
      <c r="C8" s="174"/>
      <c r="D8" s="174"/>
      <c r="E8" s="174"/>
      <c r="F8" s="174"/>
      <c r="G8" s="174"/>
      <c r="H8" s="10"/>
      <c r="I8" s="10"/>
      <c r="J8" s="10"/>
      <c r="K8" s="10"/>
      <c r="L8" s="10"/>
    </row>
    <row r="9" spans="1:7" ht="43.5" customHeight="1">
      <c r="A9" s="169" t="s">
        <v>427</v>
      </c>
      <c r="B9" s="177"/>
      <c r="C9" s="177"/>
      <c r="D9" s="177"/>
      <c r="E9" s="177"/>
      <c r="F9" s="177"/>
      <c r="G9" s="177"/>
    </row>
    <row r="10" spans="1:7" ht="13.5" customHeight="1">
      <c r="A10" s="79"/>
      <c r="B10" s="178" t="s">
        <v>3</v>
      </c>
      <c r="C10" s="178"/>
      <c r="D10" s="178"/>
      <c r="E10" s="178"/>
      <c r="F10" s="178"/>
      <c r="G10" s="178"/>
    </row>
    <row r="11" spans="1:10" ht="63.75" customHeight="1">
      <c r="A11" s="78" t="s">
        <v>140</v>
      </c>
      <c r="B11" s="12" t="s">
        <v>4</v>
      </c>
      <c r="C11" s="12" t="s">
        <v>5</v>
      </c>
      <c r="D11" s="12" t="s">
        <v>141</v>
      </c>
      <c r="E11" s="12" t="s">
        <v>142</v>
      </c>
      <c r="F11" s="12" t="s">
        <v>143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</f>
        <v>3223.7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G14+G20+G31</f>
        <v>3223.7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1254.9</v>
      </c>
      <c r="I14" s="22"/>
      <c r="K14" s="20"/>
    </row>
    <row r="15" spans="1:10" ht="13.5" customHeight="1">
      <c r="A15" s="23" t="s">
        <v>14</v>
      </c>
      <c r="B15" s="24" t="s">
        <v>157</v>
      </c>
      <c r="C15" s="2" t="s">
        <v>9</v>
      </c>
      <c r="D15" s="2" t="s">
        <v>13</v>
      </c>
      <c r="E15" s="25" t="s">
        <v>186</v>
      </c>
      <c r="F15" s="25"/>
      <c r="G15" s="26">
        <f>SUM(G16+G18)</f>
        <v>1254.9</v>
      </c>
      <c r="I15" s="27"/>
      <c r="J15" s="7"/>
    </row>
    <row r="16" spans="1:10" ht="66.75" customHeight="1">
      <c r="A16" s="23" t="s">
        <v>15</v>
      </c>
      <c r="B16" s="24" t="s">
        <v>119</v>
      </c>
      <c r="C16" s="2" t="s">
        <v>9</v>
      </c>
      <c r="D16" s="2" t="s">
        <v>13</v>
      </c>
      <c r="E16" s="25" t="s">
        <v>186</v>
      </c>
      <c r="F16" s="25" t="s">
        <v>120</v>
      </c>
      <c r="G16" s="26">
        <f>SUM(G17)</f>
        <v>1224.9</v>
      </c>
      <c r="I16" s="27"/>
      <c r="J16" s="7"/>
    </row>
    <row r="17" spans="1:10" ht="24.75" customHeight="1">
      <c r="A17" s="28" t="s">
        <v>117</v>
      </c>
      <c r="B17" s="23" t="s">
        <v>110</v>
      </c>
      <c r="C17" s="2" t="s">
        <v>9</v>
      </c>
      <c r="D17" s="2" t="s">
        <v>13</v>
      </c>
      <c r="E17" s="25" t="s">
        <v>186</v>
      </c>
      <c r="F17" s="25" t="s">
        <v>109</v>
      </c>
      <c r="G17" s="26">
        <v>1224.9</v>
      </c>
      <c r="I17" s="27"/>
      <c r="J17" s="27"/>
    </row>
    <row r="18" spans="1:10" ht="27" customHeight="1">
      <c r="A18" s="28" t="s">
        <v>57</v>
      </c>
      <c r="B18" s="23" t="s">
        <v>122</v>
      </c>
      <c r="C18" s="2" t="s">
        <v>9</v>
      </c>
      <c r="D18" s="2" t="s">
        <v>13</v>
      </c>
      <c r="E18" s="25" t="s">
        <v>186</v>
      </c>
      <c r="F18" s="25" t="s">
        <v>121</v>
      </c>
      <c r="G18" s="26">
        <f>SUM(G19)</f>
        <v>30</v>
      </c>
      <c r="I18" s="27"/>
      <c r="J18" s="27"/>
    </row>
    <row r="19" spans="1:10" ht="37.5" customHeight="1">
      <c r="A19" s="28" t="s">
        <v>118</v>
      </c>
      <c r="B19" s="23" t="s">
        <v>111</v>
      </c>
      <c r="C19" s="2" t="s">
        <v>9</v>
      </c>
      <c r="D19" s="2" t="s">
        <v>13</v>
      </c>
      <c r="E19" s="25" t="s">
        <v>186</v>
      </c>
      <c r="F19" s="25" t="s">
        <v>91</v>
      </c>
      <c r="G19" s="26">
        <v>30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1884.8</v>
      </c>
      <c r="I20" s="20"/>
      <c r="K20" s="20"/>
    </row>
    <row r="21" spans="1:11" ht="79.5" customHeight="1">
      <c r="A21" s="23" t="s">
        <v>19</v>
      </c>
      <c r="B21" s="29" t="s">
        <v>158</v>
      </c>
      <c r="C21" s="30" t="s">
        <v>9</v>
      </c>
      <c r="D21" s="30" t="s">
        <v>18</v>
      </c>
      <c r="E21" s="31" t="s">
        <v>188</v>
      </c>
      <c r="F21" s="31"/>
      <c r="G21" s="32">
        <f>G22</f>
        <v>117</v>
      </c>
      <c r="I21" s="20"/>
      <c r="K21" s="20"/>
    </row>
    <row r="22" spans="1:11" ht="65.25" customHeight="1">
      <c r="A22" s="23" t="s">
        <v>20</v>
      </c>
      <c r="B22" s="24" t="s">
        <v>119</v>
      </c>
      <c r="C22" s="30" t="s">
        <v>9</v>
      </c>
      <c r="D22" s="30" t="s">
        <v>18</v>
      </c>
      <c r="E22" s="31" t="s">
        <v>188</v>
      </c>
      <c r="F22" s="31" t="s">
        <v>120</v>
      </c>
      <c r="G22" s="32">
        <f>SUM(G23)</f>
        <v>117</v>
      </c>
      <c r="I22" s="20"/>
      <c r="K22" s="20"/>
    </row>
    <row r="23" spans="1:11" ht="26.25" customHeight="1">
      <c r="A23" s="23" t="s">
        <v>125</v>
      </c>
      <c r="B23" s="23" t="s">
        <v>110</v>
      </c>
      <c r="C23" s="30" t="s">
        <v>9</v>
      </c>
      <c r="D23" s="30" t="s">
        <v>18</v>
      </c>
      <c r="E23" s="31" t="s">
        <v>188</v>
      </c>
      <c r="F23" s="31" t="s">
        <v>109</v>
      </c>
      <c r="G23" s="32">
        <v>117</v>
      </c>
      <c r="I23" s="20"/>
      <c r="K23" s="20"/>
    </row>
    <row r="24" spans="1:9" ht="41.25" customHeight="1">
      <c r="A24" s="5" t="s">
        <v>21</v>
      </c>
      <c r="B24" s="24" t="s">
        <v>159</v>
      </c>
      <c r="C24" s="2" t="s">
        <v>9</v>
      </c>
      <c r="D24" s="2" t="s">
        <v>18</v>
      </c>
      <c r="E24" s="25" t="s">
        <v>187</v>
      </c>
      <c r="F24" s="25"/>
      <c r="G24" s="26">
        <f>G25+G27+G29</f>
        <v>1767.8</v>
      </c>
      <c r="I24" s="20"/>
    </row>
    <row r="25" spans="1:9" ht="66" customHeight="1">
      <c r="A25" s="5" t="s">
        <v>60</v>
      </c>
      <c r="B25" s="24" t="s">
        <v>119</v>
      </c>
      <c r="C25" s="2" t="s">
        <v>9</v>
      </c>
      <c r="D25" s="2" t="s">
        <v>18</v>
      </c>
      <c r="E25" s="25" t="s">
        <v>187</v>
      </c>
      <c r="F25" s="25" t="s">
        <v>120</v>
      </c>
      <c r="G25" s="26">
        <f>SUM(G26)</f>
        <v>1521.7</v>
      </c>
      <c r="I25" s="20"/>
    </row>
    <row r="26" spans="1:9" ht="27.75" customHeight="1">
      <c r="A26" s="5" t="s">
        <v>126</v>
      </c>
      <c r="B26" s="23" t="s">
        <v>110</v>
      </c>
      <c r="C26" s="2" t="s">
        <v>9</v>
      </c>
      <c r="D26" s="2" t="s">
        <v>18</v>
      </c>
      <c r="E26" s="25" t="s">
        <v>187</v>
      </c>
      <c r="F26" s="25" t="s">
        <v>109</v>
      </c>
      <c r="G26" s="26">
        <v>1521.7</v>
      </c>
      <c r="I26" s="20"/>
    </row>
    <row r="27" spans="1:9" ht="30.75" customHeight="1">
      <c r="A27" s="5" t="s">
        <v>99</v>
      </c>
      <c r="B27" s="23" t="s">
        <v>122</v>
      </c>
      <c r="C27" s="2" t="s">
        <v>9</v>
      </c>
      <c r="D27" s="2" t="s">
        <v>128</v>
      </c>
      <c r="E27" s="25" t="s">
        <v>187</v>
      </c>
      <c r="F27" s="25" t="s">
        <v>121</v>
      </c>
      <c r="G27" s="26">
        <f>SUM(G28)</f>
        <v>242.6</v>
      </c>
      <c r="I27" s="20"/>
    </row>
    <row r="28" spans="1:9" ht="41.25" customHeight="1">
      <c r="A28" s="5" t="s">
        <v>127</v>
      </c>
      <c r="B28" s="23" t="s">
        <v>111</v>
      </c>
      <c r="C28" s="2" t="s">
        <v>9</v>
      </c>
      <c r="D28" s="2" t="s">
        <v>18</v>
      </c>
      <c r="E28" s="25" t="s">
        <v>187</v>
      </c>
      <c r="F28" s="25" t="s">
        <v>91</v>
      </c>
      <c r="G28" s="26">
        <v>242.6</v>
      </c>
      <c r="I28" s="20"/>
    </row>
    <row r="29" spans="1:9" ht="20.25" customHeight="1">
      <c r="A29" s="5" t="s">
        <v>100</v>
      </c>
      <c r="B29" s="23" t="s">
        <v>130</v>
      </c>
      <c r="C29" s="2" t="s">
        <v>9</v>
      </c>
      <c r="D29" s="2" t="s">
        <v>18</v>
      </c>
      <c r="E29" s="25" t="s">
        <v>187</v>
      </c>
      <c r="F29" s="25" t="s">
        <v>129</v>
      </c>
      <c r="G29" s="26">
        <f>SUM(G30)</f>
        <v>3.5</v>
      </c>
      <c r="I29" s="20"/>
    </row>
    <row r="30" spans="1:9" ht="27.75" customHeight="1">
      <c r="A30" s="5" t="s">
        <v>101</v>
      </c>
      <c r="B30" s="23" t="s">
        <v>92</v>
      </c>
      <c r="C30" s="2" t="s">
        <v>9</v>
      </c>
      <c r="D30" s="2" t="s">
        <v>18</v>
      </c>
      <c r="E30" s="25" t="s">
        <v>187</v>
      </c>
      <c r="F30" s="25" t="s">
        <v>93</v>
      </c>
      <c r="G30" s="26">
        <v>3.5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84</v>
      </c>
    </row>
    <row r="32" spans="1:7" ht="53.25" customHeight="1">
      <c r="A32" s="37" t="s">
        <v>37</v>
      </c>
      <c r="B32" s="74" t="s">
        <v>163</v>
      </c>
      <c r="C32" s="30" t="s">
        <v>9</v>
      </c>
      <c r="D32" s="2" t="s">
        <v>36</v>
      </c>
      <c r="E32" s="2" t="s">
        <v>193</v>
      </c>
      <c r="F32" s="25"/>
      <c r="G32" s="26">
        <f>SUM(G33)</f>
        <v>84</v>
      </c>
    </row>
    <row r="33" spans="1:7" ht="17.25" customHeight="1">
      <c r="A33" s="37" t="s">
        <v>39</v>
      </c>
      <c r="B33" s="23" t="s">
        <v>130</v>
      </c>
      <c r="C33" s="30" t="s">
        <v>9</v>
      </c>
      <c r="D33" s="2" t="s">
        <v>36</v>
      </c>
      <c r="E33" s="2" t="s">
        <v>193</v>
      </c>
      <c r="F33" s="25" t="s">
        <v>129</v>
      </c>
      <c r="G33" s="26">
        <f>SUM(G34)</f>
        <v>84</v>
      </c>
    </row>
    <row r="34" spans="1:7" ht="26.25" customHeight="1">
      <c r="A34" s="37" t="s">
        <v>134</v>
      </c>
      <c r="B34" s="23" t="s">
        <v>92</v>
      </c>
      <c r="C34" s="30" t="s">
        <v>9</v>
      </c>
      <c r="D34" s="2" t="s">
        <v>36</v>
      </c>
      <c r="E34" s="2" t="s">
        <v>193</v>
      </c>
      <c r="F34" s="25" t="s">
        <v>93</v>
      </c>
      <c r="G34" s="26">
        <v>84</v>
      </c>
    </row>
    <row r="35" spans="1:9" ht="14.25" customHeight="1">
      <c r="A35" s="68" t="s">
        <v>22</v>
      </c>
      <c r="B35" s="69" t="s">
        <v>27</v>
      </c>
      <c r="C35" s="70" t="s">
        <v>1</v>
      </c>
      <c r="D35" s="70"/>
      <c r="E35" s="71"/>
      <c r="F35" s="71"/>
      <c r="G35" s="72">
        <f>G36+G66+G74+G79+G95+G100+G121+G144+G132+G149</f>
        <v>144880.3</v>
      </c>
      <c r="I35" s="20"/>
    </row>
    <row r="36" spans="1:9" ht="28.5" customHeight="1">
      <c r="A36" s="58" t="s">
        <v>6</v>
      </c>
      <c r="B36" s="58" t="s">
        <v>8</v>
      </c>
      <c r="C36" s="60" t="s">
        <v>1</v>
      </c>
      <c r="D36" s="60" t="s">
        <v>10</v>
      </c>
      <c r="E36" s="67"/>
      <c r="F36" s="67"/>
      <c r="G36" s="73">
        <f>G37+G58+G62</f>
        <v>19411.5</v>
      </c>
      <c r="I36" s="20"/>
    </row>
    <row r="37" spans="1:11" ht="52.5" customHeight="1">
      <c r="A37" s="35" t="s">
        <v>11</v>
      </c>
      <c r="B37" s="15" t="s">
        <v>28</v>
      </c>
      <c r="C37" s="16" t="s">
        <v>1</v>
      </c>
      <c r="D37" s="16" t="s">
        <v>29</v>
      </c>
      <c r="E37" s="3"/>
      <c r="F37" s="3"/>
      <c r="G37" s="4">
        <f>G38+G43+G50+G53</f>
        <v>19311.5</v>
      </c>
      <c r="I37" s="36"/>
      <c r="K37" s="20"/>
    </row>
    <row r="38" spans="1:11" ht="51.75" customHeight="1">
      <c r="A38" s="23" t="s">
        <v>14</v>
      </c>
      <c r="B38" s="74" t="s">
        <v>160</v>
      </c>
      <c r="C38" s="30" t="s">
        <v>1</v>
      </c>
      <c r="D38" s="30" t="s">
        <v>29</v>
      </c>
      <c r="E38" s="31" t="s">
        <v>189</v>
      </c>
      <c r="F38" s="31"/>
      <c r="G38" s="32">
        <f>G39+G41</f>
        <v>1246</v>
      </c>
      <c r="I38" s="36"/>
      <c r="K38" s="20"/>
    </row>
    <row r="39" spans="1:11" ht="65.25" customHeight="1">
      <c r="A39" s="23" t="s">
        <v>15</v>
      </c>
      <c r="B39" s="24" t="s">
        <v>119</v>
      </c>
      <c r="C39" s="30" t="s">
        <v>1</v>
      </c>
      <c r="D39" s="30" t="s">
        <v>29</v>
      </c>
      <c r="E39" s="31" t="s">
        <v>189</v>
      </c>
      <c r="F39" s="31" t="s">
        <v>120</v>
      </c>
      <c r="G39" s="32">
        <f>SUM(G40)</f>
        <v>1224.9</v>
      </c>
      <c r="I39" s="36"/>
      <c r="K39" s="20"/>
    </row>
    <row r="40" spans="1:11" ht="28.5" customHeight="1">
      <c r="A40" s="23" t="s">
        <v>117</v>
      </c>
      <c r="B40" s="23" t="s">
        <v>110</v>
      </c>
      <c r="C40" s="30" t="s">
        <v>1</v>
      </c>
      <c r="D40" s="30" t="s">
        <v>29</v>
      </c>
      <c r="E40" s="31" t="s">
        <v>189</v>
      </c>
      <c r="F40" s="31" t="s">
        <v>109</v>
      </c>
      <c r="G40" s="32">
        <v>1224.9</v>
      </c>
      <c r="I40" s="36"/>
      <c r="K40" s="20"/>
    </row>
    <row r="41" spans="1:11" ht="30" customHeight="1">
      <c r="A41" s="23" t="s">
        <v>57</v>
      </c>
      <c r="B41" s="23" t="s">
        <v>122</v>
      </c>
      <c r="C41" s="30" t="s">
        <v>1</v>
      </c>
      <c r="D41" s="30" t="s">
        <v>29</v>
      </c>
      <c r="E41" s="31" t="s">
        <v>189</v>
      </c>
      <c r="F41" s="31" t="s">
        <v>121</v>
      </c>
      <c r="G41" s="32">
        <f>SUM(G42)</f>
        <v>21.1</v>
      </c>
      <c r="I41" s="36"/>
      <c r="K41" s="20"/>
    </row>
    <row r="42" spans="1:11" ht="37.5" customHeight="1">
      <c r="A42" s="23" t="s">
        <v>118</v>
      </c>
      <c r="B42" s="23" t="s">
        <v>111</v>
      </c>
      <c r="C42" s="30" t="s">
        <v>1</v>
      </c>
      <c r="D42" s="30" t="s">
        <v>29</v>
      </c>
      <c r="E42" s="31" t="s">
        <v>189</v>
      </c>
      <c r="F42" s="31" t="s">
        <v>91</v>
      </c>
      <c r="G42" s="32">
        <v>21.1</v>
      </c>
      <c r="I42" s="36"/>
      <c r="K42" s="20"/>
    </row>
    <row r="43" spans="1:11" ht="51.75" customHeight="1">
      <c r="A43" s="23" t="s">
        <v>30</v>
      </c>
      <c r="B43" s="74" t="s">
        <v>161</v>
      </c>
      <c r="C43" s="30" t="s">
        <v>1</v>
      </c>
      <c r="D43" s="30" t="s">
        <v>29</v>
      </c>
      <c r="E43" s="31" t="s">
        <v>190</v>
      </c>
      <c r="F43" s="31"/>
      <c r="G43" s="32">
        <f>G44+G46+G48</f>
        <v>14604.5</v>
      </c>
      <c r="I43" s="36"/>
      <c r="K43" s="20"/>
    </row>
    <row r="44" spans="1:11" ht="63.75" customHeight="1">
      <c r="A44" s="23" t="s">
        <v>31</v>
      </c>
      <c r="B44" s="24" t="s">
        <v>119</v>
      </c>
      <c r="C44" s="30" t="s">
        <v>1</v>
      </c>
      <c r="D44" s="30" t="s">
        <v>29</v>
      </c>
      <c r="E44" s="31" t="s">
        <v>190</v>
      </c>
      <c r="F44" s="31" t="s">
        <v>120</v>
      </c>
      <c r="G44" s="32">
        <f>SUM(G45)</f>
        <v>12124.1</v>
      </c>
      <c r="I44" s="36"/>
      <c r="K44" s="20"/>
    </row>
    <row r="45" spans="1:11" ht="28.5" customHeight="1">
      <c r="A45" s="23" t="s">
        <v>131</v>
      </c>
      <c r="B45" s="23" t="s">
        <v>110</v>
      </c>
      <c r="C45" s="30" t="s">
        <v>1</v>
      </c>
      <c r="D45" s="30" t="s">
        <v>29</v>
      </c>
      <c r="E45" s="31" t="s">
        <v>190</v>
      </c>
      <c r="F45" s="31" t="s">
        <v>109</v>
      </c>
      <c r="G45" s="32">
        <v>12124.1</v>
      </c>
      <c r="I45" s="36"/>
      <c r="K45" s="20"/>
    </row>
    <row r="46" spans="1:11" ht="28.5" customHeight="1">
      <c r="A46" s="23" t="s">
        <v>102</v>
      </c>
      <c r="B46" s="23" t="s">
        <v>122</v>
      </c>
      <c r="C46" s="30" t="s">
        <v>1</v>
      </c>
      <c r="D46" s="30" t="s">
        <v>29</v>
      </c>
      <c r="E46" s="31" t="s">
        <v>190</v>
      </c>
      <c r="F46" s="31" t="s">
        <v>121</v>
      </c>
      <c r="G46" s="32">
        <f>SUM(G47)</f>
        <v>2455.4</v>
      </c>
      <c r="I46" s="36"/>
      <c r="K46" s="20"/>
    </row>
    <row r="47" spans="1:11" ht="39" customHeight="1">
      <c r="A47" s="23" t="s">
        <v>132</v>
      </c>
      <c r="B47" s="23" t="s">
        <v>111</v>
      </c>
      <c r="C47" s="30" t="s">
        <v>1</v>
      </c>
      <c r="D47" s="30" t="s">
        <v>29</v>
      </c>
      <c r="E47" s="31" t="s">
        <v>190</v>
      </c>
      <c r="F47" s="31" t="s">
        <v>91</v>
      </c>
      <c r="G47" s="32">
        <v>2455.4</v>
      </c>
      <c r="I47" s="36"/>
      <c r="K47" s="20"/>
    </row>
    <row r="48" spans="1:11" ht="15.75" customHeight="1">
      <c r="A48" s="23" t="s">
        <v>103</v>
      </c>
      <c r="B48" s="23" t="s">
        <v>130</v>
      </c>
      <c r="C48" s="30" t="s">
        <v>1</v>
      </c>
      <c r="D48" s="30" t="s">
        <v>29</v>
      </c>
      <c r="E48" s="31" t="s">
        <v>190</v>
      </c>
      <c r="F48" s="31" t="s">
        <v>129</v>
      </c>
      <c r="G48" s="32">
        <f>SUM(G49)</f>
        <v>25</v>
      </c>
      <c r="I48" s="36"/>
      <c r="K48" s="20"/>
    </row>
    <row r="49" spans="1:11" ht="29.25" customHeight="1">
      <c r="A49" s="23" t="s">
        <v>104</v>
      </c>
      <c r="B49" s="23" t="s">
        <v>92</v>
      </c>
      <c r="C49" s="30" t="s">
        <v>1</v>
      </c>
      <c r="D49" s="30" t="s">
        <v>29</v>
      </c>
      <c r="E49" s="31" t="s">
        <v>190</v>
      </c>
      <c r="F49" s="31" t="s">
        <v>93</v>
      </c>
      <c r="G49" s="32">
        <v>25</v>
      </c>
      <c r="I49" s="36"/>
      <c r="K49" s="20"/>
    </row>
    <row r="50" spans="1:11" ht="55.5" customHeight="1">
      <c r="A50" s="23" t="s">
        <v>58</v>
      </c>
      <c r="B50" s="82" t="s">
        <v>218</v>
      </c>
      <c r="C50" s="30" t="s">
        <v>1</v>
      </c>
      <c r="D50" s="30" t="s">
        <v>29</v>
      </c>
      <c r="E50" s="31" t="s">
        <v>217</v>
      </c>
      <c r="F50" s="31"/>
      <c r="G50" s="32">
        <f>G51</f>
        <v>7.2</v>
      </c>
      <c r="I50" s="36"/>
      <c r="K50" s="20"/>
    </row>
    <row r="51" spans="1:11" ht="26.25" customHeight="1">
      <c r="A51" s="23" t="s">
        <v>59</v>
      </c>
      <c r="B51" s="23" t="s">
        <v>122</v>
      </c>
      <c r="C51" s="30" t="s">
        <v>1</v>
      </c>
      <c r="D51" s="30" t="s">
        <v>29</v>
      </c>
      <c r="E51" s="31" t="s">
        <v>217</v>
      </c>
      <c r="F51" s="31" t="s">
        <v>121</v>
      </c>
      <c r="G51" s="32">
        <f>SUM(G52)</f>
        <v>7.2</v>
      </c>
      <c r="I51" s="36"/>
      <c r="K51" s="20"/>
    </row>
    <row r="52" spans="1:11" ht="41.25" customHeight="1">
      <c r="A52" s="23" t="s">
        <v>133</v>
      </c>
      <c r="B52" s="23" t="s">
        <v>111</v>
      </c>
      <c r="C52" s="30" t="s">
        <v>1</v>
      </c>
      <c r="D52" s="30" t="s">
        <v>29</v>
      </c>
      <c r="E52" s="31" t="s">
        <v>217</v>
      </c>
      <c r="F52" s="31" t="s">
        <v>91</v>
      </c>
      <c r="G52" s="32">
        <v>7.2</v>
      </c>
      <c r="I52" s="36"/>
      <c r="K52" s="20"/>
    </row>
    <row r="53" spans="1:7" s="39" customFormat="1" ht="56.25" customHeight="1">
      <c r="A53" s="23" t="s">
        <v>176</v>
      </c>
      <c r="B53" s="74" t="s">
        <v>220</v>
      </c>
      <c r="C53" s="30" t="s">
        <v>1</v>
      </c>
      <c r="D53" s="30" t="s">
        <v>29</v>
      </c>
      <c r="E53" s="31" t="s">
        <v>219</v>
      </c>
      <c r="F53" s="31"/>
      <c r="G53" s="32">
        <f>G54+G56</f>
        <v>3453.7999999999997</v>
      </c>
    </row>
    <row r="54" spans="1:7" s="39" customFormat="1" ht="66.75" customHeight="1">
      <c r="A54" s="23" t="s">
        <v>177</v>
      </c>
      <c r="B54" s="23" t="s">
        <v>119</v>
      </c>
      <c r="C54" s="30" t="s">
        <v>1</v>
      </c>
      <c r="D54" s="30" t="s">
        <v>29</v>
      </c>
      <c r="E54" s="31" t="s">
        <v>219</v>
      </c>
      <c r="F54" s="31" t="s">
        <v>120</v>
      </c>
      <c r="G54" s="32">
        <f>SUM(G55)</f>
        <v>3190.6</v>
      </c>
    </row>
    <row r="55" spans="1:7" s="39" customFormat="1" ht="25.5">
      <c r="A55" s="23" t="s">
        <v>178</v>
      </c>
      <c r="B55" s="23" t="s">
        <v>110</v>
      </c>
      <c r="C55" s="30" t="s">
        <v>1</v>
      </c>
      <c r="D55" s="30" t="s">
        <v>29</v>
      </c>
      <c r="E55" s="31" t="s">
        <v>219</v>
      </c>
      <c r="F55" s="31" t="s">
        <v>109</v>
      </c>
      <c r="G55" s="32">
        <v>3190.6</v>
      </c>
    </row>
    <row r="56" spans="1:7" s="39" customFormat="1" ht="28.5" customHeight="1">
      <c r="A56" s="23" t="s">
        <v>213</v>
      </c>
      <c r="B56" s="23" t="s">
        <v>122</v>
      </c>
      <c r="C56" s="30" t="s">
        <v>1</v>
      </c>
      <c r="D56" s="30" t="s">
        <v>29</v>
      </c>
      <c r="E56" s="31" t="s">
        <v>219</v>
      </c>
      <c r="F56" s="31" t="s">
        <v>121</v>
      </c>
      <c r="G56" s="32">
        <f>SUM(G57)</f>
        <v>263.2</v>
      </c>
    </row>
    <row r="57" spans="1:7" s="39" customFormat="1" ht="38.25">
      <c r="A57" s="23" t="s">
        <v>214</v>
      </c>
      <c r="B57" s="23" t="s">
        <v>111</v>
      </c>
      <c r="C57" s="30" t="s">
        <v>1</v>
      </c>
      <c r="D57" s="30" t="s">
        <v>29</v>
      </c>
      <c r="E57" s="31" t="s">
        <v>219</v>
      </c>
      <c r="F57" s="31" t="s">
        <v>91</v>
      </c>
      <c r="G57" s="32">
        <v>263.2</v>
      </c>
    </row>
    <row r="58" spans="1:7" ht="15.75" customHeight="1">
      <c r="A58" s="35" t="s">
        <v>16</v>
      </c>
      <c r="B58" s="15" t="s">
        <v>32</v>
      </c>
      <c r="C58" s="30" t="s">
        <v>1</v>
      </c>
      <c r="D58" s="16" t="s">
        <v>33</v>
      </c>
      <c r="E58" s="3"/>
      <c r="F58" s="3"/>
      <c r="G58" s="4">
        <f>G59</f>
        <v>100</v>
      </c>
    </row>
    <row r="59" spans="1:7" ht="24.75" customHeight="1">
      <c r="A59" s="37" t="s">
        <v>19</v>
      </c>
      <c r="B59" s="74" t="s">
        <v>162</v>
      </c>
      <c r="C59" s="30" t="s">
        <v>1</v>
      </c>
      <c r="D59" s="2" t="s">
        <v>33</v>
      </c>
      <c r="E59" s="2" t="s">
        <v>191</v>
      </c>
      <c r="F59" s="25"/>
      <c r="G59" s="26">
        <f>G60</f>
        <v>100</v>
      </c>
    </row>
    <row r="60" spans="1:7" ht="14.25" customHeight="1">
      <c r="A60" s="37" t="s">
        <v>20</v>
      </c>
      <c r="B60" s="23" t="s">
        <v>130</v>
      </c>
      <c r="C60" s="30" t="s">
        <v>1</v>
      </c>
      <c r="D60" s="2" t="s">
        <v>33</v>
      </c>
      <c r="E60" s="2" t="s">
        <v>191</v>
      </c>
      <c r="F60" s="25" t="s">
        <v>129</v>
      </c>
      <c r="G60" s="26">
        <f>SUM(G61)</f>
        <v>100</v>
      </c>
    </row>
    <row r="61" spans="1:7" ht="25.5">
      <c r="A61" s="37" t="s">
        <v>125</v>
      </c>
      <c r="B61" s="23" t="s">
        <v>95</v>
      </c>
      <c r="C61" s="30" t="s">
        <v>1</v>
      </c>
      <c r="D61" s="2" t="s">
        <v>33</v>
      </c>
      <c r="E61" s="2" t="s">
        <v>191</v>
      </c>
      <c r="F61" s="25" t="s">
        <v>94</v>
      </c>
      <c r="G61" s="26">
        <v>100</v>
      </c>
    </row>
    <row r="62" spans="1:7" ht="15.75" customHeight="1" hidden="1">
      <c r="A62" s="35" t="s">
        <v>34</v>
      </c>
      <c r="B62" s="35" t="s">
        <v>35</v>
      </c>
      <c r="C62" s="30" t="s">
        <v>1</v>
      </c>
      <c r="D62" s="16" t="s">
        <v>36</v>
      </c>
      <c r="E62" s="3"/>
      <c r="F62" s="3"/>
      <c r="G62" s="4">
        <f>G63</f>
        <v>0</v>
      </c>
    </row>
    <row r="63" spans="1:7" ht="39.75" customHeight="1" hidden="1">
      <c r="A63" s="38" t="s">
        <v>37</v>
      </c>
      <c r="B63" s="83" t="s">
        <v>38</v>
      </c>
      <c r="C63" s="30" t="s">
        <v>1</v>
      </c>
      <c r="D63" s="30" t="s">
        <v>36</v>
      </c>
      <c r="E63" s="31" t="s">
        <v>192</v>
      </c>
      <c r="F63" s="31"/>
      <c r="G63" s="32">
        <f>G64</f>
        <v>0</v>
      </c>
    </row>
    <row r="64" spans="1:7" ht="31.5" customHeight="1" hidden="1">
      <c r="A64" s="38" t="s">
        <v>39</v>
      </c>
      <c r="B64" s="23" t="s">
        <v>122</v>
      </c>
      <c r="C64" s="30" t="s">
        <v>1</v>
      </c>
      <c r="D64" s="30" t="s">
        <v>36</v>
      </c>
      <c r="E64" s="31" t="s">
        <v>192</v>
      </c>
      <c r="F64" s="31" t="s">
        <v>121</v>
      </c>
      <c r="G64" s="32">
        <f>SUM(G65)</f>
        <v>0</v>
      </c>
    </row>
    <row r="65" spans="1:7" ht="36.75" customHeight="1" hidden="1">
      <c r="A65" s="38" t="s">
        <v>134</v>
      </c>
      <c r="B65" s="23" t="s">
        <v>111</v>
      </c>
      <c r="C65" s="30" t="s">
        <v>1</v>
      </c>
      <c r="D65" s="30" t="s">
        <v>36</v>
      </c>
      <c r="E65" s="31" t="s">
        <v>192</v>
      </c>
      <c r="F65" s="31" t="s">
        <v>91</v>
      </c>
      <c r="G65" s="168">
        <v>0</v>
      </c>
    </row>
    <row r="66" spans="1:12" s="39" customFormat="1" ht="28.5" customHeight="1">
      <c r="A66" s="35" t="s">
        <v>22</v>
      </c>
      <c r="B66" s="15" t="s">
        <v>45</v>
      </c>
      <c r="C66" s="30" t="s">
        <v>1</v>
      </c>
      <c r="D66" s="16" t="s">
        <v>46</v>
      </c>
      <c r="E66" s="3"/>
      <c r="F66" s="3"/>
      <c r="G66" s="4">
        <f>G67</f>
        <v>279</v>
      </c>
      <c r="K66" s="19"/>
      <c r="L66" s="40"/>
    </row>
    <row r="67" spans="1:7" s="39" customFormat="1" ht="39.75" customHeight="1">
      <c r="A67" s="35" t="s">
        <v>11</v>
      </c>
      <c r="B67" s="15" t="s">
        <v>47</v>
      </c>
      <c r="C67" s="30" t="s">
        <v>1</v>
      </c>
      <c r="D67" s="30" t="s">
        <v>48</v>
      </c>
      <c r="E67" s="3"/>
      <c r="F67" s="3"/>
      <c r="G67" s="4">
        <f>G68+G71</f>
        <v>279</v>
      </c>
    </row>
    <row r="68" spans="1:7" s="39" customFormat="1" ht="108" customHeight="1">
      <c r="A68" s="37" t="s">
        <v>14</v>
      </c>
      <c r="B68" s="74" t="s">
        <v>168</v>
      </c>
      <c r="C68" s="30" t="s">
        <v>1</v>
      </c>
      <c r="D68" s="2" t="s">
        <v>48</v>
      </c>
      <c r="E68" s="25" t="s">
        <v>198</v>
      </c>
      <c r="F68" s="25"/>
      <c r="G68" s="26">
        <f>G69</f>
        <v>180</v>
      </c>
    </row>
    <row r="69" spans="1:7" s="39" customFormat="1" ht="26.25" customHeight="1">
      <c r="A69" s="37" t="s">
        <v>15</v>
      </c>
      <c r="B69" s="23" t="s">
        <v>122</v>
      </c>
      <c r="C69" s="30" t="s">
        <v>1</v>
      </c>
      <c r="D69" s="2" t="s">
        <v>48</v>
      </c>
      <c r="E69" s="25" t="s">
        <v>198</v>
      </c>
      <c r="F69" s="25" t="s">
        <v>121</v>
      </c>
      <c r="G69" s="26">
        <f>SUM(G70)</f>
        <v>180</v>
      </c>
    </row>
    <row r="70" spans="1:7" s="39" customFormat="1" ht="39" customHeight="1">
      <c r="A70" s="37" t="s">
        <v>117</v>
      </c>
      <c r="B70" s="23" t="s">
        <v>111</v>
      </c>
      <c r="C70" s="30" t="s">
        <v>1</v>
      </c>
      <c r="D70" s="2" t="s">
        <v>48</v>
      </c>
      <c r="E70" s="25" t="s">
        <v>198</v>
      </c>
      <c r="F70" s="25" t="s">
        <v>91</v>
      </c>
      <c r="G70" s="26">
        <v>180</v>
      </c>
    </row>
    <row r="71" spans="1:7" s="39" customFormat="1" ht="81.75" customHeight="1">
      <c r="A71" s="37" t="s">
        <v>14</v>
      </c>
      <c r="B71" s="74" t="s">
        <v>87</v>
      </c>
      <c r="C71" s="30" t="s">
        <v>1</v>
      </c>
      <c r="D71" s="2" t="s">
        <v>48</v>
      </c>
      <c r="E71" s="25" t="s">
        <v>199</v>
      </c>
      <c r="F71" s="25"/>
      <c r="G71" s="26">
        <f>G72</f>
        <v>99</v>
      </c>
    </row>
    <row r="72" spans="1:7" s="39" customFormat="1" ht="27" customHeight="1">
      <c r="A72" s="37" t="s">
        <v>15</v>
      </c>
      <c r="B72" s="23" t="s">
        <v>122</v>
      </c>
      <c r="C72" s="30" t="s">
        <v>1</v>
      </c>
      <c r="D72" s="2" t="s">
        <v>48</v>
      </c>
      <c r="E72" s="25" t="s">
        <v>199</v>
      </c>
      <c r="F72" s="25" t="s">
        <v>121</v>
      </c>
      <c r="G72" s="26">
        <f>SUM(G73)</f>
        <v>99</v>
      </c>
    </row>
    <row r="73" spans="1:7" s="39" customFormat="1" ht="39" customHeight="1">
      <c r="A73" s="37" t="s">
        <v>117</v>
      </c>
      <c r="B73" s="23" t="s">
        <v>111</v>
      </c>
      <c r="C73" s="30" t="s">
        <v>1</v>
      </c>
      <c r="D73" s="2" t="s">
        <v>48</v>
      </c>
      <c r="E73" s="25" t="s">
        <v>199</v>
      </c>
      <c r="F73" s="25" t="s">
        <v>91</v>
      </c>
      <c r="G73" s="26">
        <v>99</v>
      </c>
    </row>
    <row r="74" spans="1:7" s="39" customFormat="1" ht="16.5" customHeight="1">
      <c r="A74" s="15" t="s">
        <v>44</v>
      </c>
      <c r="B74" s="21" t="s">
        <v>49</v>
      </c>
      <c r="C74" s="30" t="s">
        <v>1</v>
      </c>
      <c r="D74" s="6" t="s">
        <v>50</v>
      </c>
      <c r="E74" s="2"/>
      <c r="F74" s="25"/>
      <c r="G74" s="8">
        <f>G75</f>
        <v>1360</v>
      </c>
    </row>
    <row r="75" spans="1:7" s="39" customFormat="1" ht="15.75" customHeight="1">
      <c r="A75" s="15">
        <v>1</v>
      </c>
      <c r="B75" s="21" t="s">
        <v>51</v>
      </c>
      <c r="C75" s="30" t="s">
        <v>1</v>
      </c>
      <c r="D75" s="6" t="s">
        <v>52</v>
      </c>
      <c r="E75" s="2"/>
      <c r="F75" s="25"/>
      <c r="G75" s="8">
        <f>SUM(G76)</f>
        <v>1360</v>
      </c>
    </row>
    <row r="76" spans="1:7" s="41" customFormat="1" ht="137.25" customHeight="1">
      <c r="A76" s="5" t="s">
        <v>14</v>
      </c>
      <c r="B76" s="74" t="s">
        <v>169</v>
      </c>
      <c r="C76" s="30" t="s">
        <v>1</v>
      </c>
      <c r="D76" s="30" t="s">
        <v>52</v>
      </c>
      <c r="E76" s="2" t="s">
        <v>200</v>
      </c>
      <c r="F76" s="25"/>
      <c r="G76" s="32">
        <f>SUM(G77)</f>
        <v>1360</v>
      </c>
    </row>
    <row r="77" spans="1:7" s="41" customFormat="1" ht="27" customHeight="1">
      <c r="A77" s="5" t="s">
        <v>15</v>
      </c>
      <c r="B77" s="23" t="s">
        <v>122</v>
      </c>
      <c r="C77" s="30" t="s">
        <v>1</v>
      </c>
      <c r="D77" s="30" t="s">
        <v>52</v>
      </c>
      <c r="E77" s="2" t="s">
        <v>200</v>
      </c>
      <c r="F77" s="25" t="s">
        <v>121</v>
      </c>
      <c r="G77" s="32">
        <f>SUM(G78)</f>
        <v>1360</v>
      </c>
    </row>
    <row r="78" spans="1:7" s="41" customFormat="1" ht="39" customHeight="1">
      <c r="A78" s="5" t="s">
        <v>117</v>
      </c>
      <c r="B78" s="23" t="s">
        <v>111</v>
      </c>
      <c r="C78" s="30" t="s">
        <v>1</v>
      </c>
      <c r="D78" s="30" t="s">
        <v>52</v>
      </c>
      <c r="E78" s="2" t="s">
        <v>200</v>
      </c>
      <c r="F78" s="25" t="s">
        <v>91</v>
      </c>
      <c r="G78" s="32">
        <v>1360</v>
      </c>
    </row>
    <row r="79" spans="1:12" s="39" customFormat="1" ht="18" customHeight="1">
      <c r="A79" s="15" t="s">
        <v>138</v>
      </c>
      <c r="B79" s="15" t="s">
        <v>53</v>
      </c>
      <c r="C79" s="6" t="s">
        <v>1</v>
      </c>
      <c r="D79" s="16" t="s">
        <v>54</v>
      </c>
      <c r="E79" s="3"/>
      <c r="F79" s="3"/>
      <c r="G79" s="4">
        <f>G80</f>
        <v>92730</v>
      </c>
      <c r="J79" s="40"/>
      <c r="K79" s="19"/>
      <c r="L79" s="40"/>
    </row>
    <row r="80" spans="1:7" s="39" customFormat="1" ht="15.75" customHeight="1">
      <c r="A80" s="34" t="s">
        <v>11</v>
      </c>
      <c r="B80" s="15" t="s">
        <v>55</v>
      </c>
      <c r="C80" s="6" t="s">
        <v>1</v>
      </c>
      <c r="D80" s="16" t="s">
        <v>56</v>
      </c>
      <c r="E80" s="3"/>
      <c r="F80" s="3"/>
      <c r="G80" s="4">
        <f>G81+G84+G87+G92</f>
        <v>92730</v>
      </c>
    </row>
    <row r="81" spans="1:7" s="39" customFormat="1" ht="28.5" customHeight="1">
      <c r="A81" s="38" t="s">
        <v>14</v>
      </c>
      <c r="B81" s="74" t="s">
        <v>89</v>
      </c>
      <c r="C81" s="30" t="s">
        <v>1</v>
      </c>
      <c r="D81" s="30" t="s">
        <v>56</v>
      </c>
      <c r="E81" s="31" t="s">
        <v>201</v>
      </c>
      <c r="F81" s="31"/>
      <c r="G81" s="32">
        <f>G82</f>
        <v>25980</v>
      </c>
    </row>
    <row r="82" spans="1:7" s="39" customFormat="1" ht="27.75" customHeight="1">
      <c r="A82" s="38" t="s">
        <v>15</v>
      </c>
      <c r="B82" s="23" t="s">
        <v>122</v>
      </c>
      <c r="C82" s="30" t="s">
        <v>1</v>
      </c>
      <c r="D82" s="30" t="s">
        <v>56</v>
      </c>
      <c r="E82" s="31" t="s">
        <v>201</v>
      </c>
      <c r="F82" s="31" t="s">
        <v>121</v>
      </c>
      <c r="G82" s="166">
        <f>SUM(G83)</f>
        <v>25980</v>
      </c>
    </row>
    <row r="83" spans="1:7" s="39" customFormat="1" ht="39" customHeight="1">
      <c r="A83" s="38" t="s">
        <v>117</v>
      </c>
      <c r="B83" s="23" t="s">
        <v>111</v>
      </c>
      <c r="C83" s="30" t="s">
        <v>1</v>
      </c>
      <c r="D83" s="30" t="s">
        <v>56</v>
      </c>
      <c r="E83" s="31" t="s">
        <v>201</v>
      </c>
      <c r="F83" s="31" t="s">
        <v>91</v>
      </c>
      <c r="G83" s="32">
        <v>25980</v>
      </c>
    </row>
    <row r="84" spans="1:7" s="39" customFormat="1" ht="41.25" customHeight="1">
      <c r="A84" s="38" t="s">
        <v>30</v>
      </c>
      <c r="B84" s="74" t="s">
        <v>90</v>
      </c>
      <c r="C84" s="30" t="s">
        <v>1</v>
      </c>
      <c r="D84" s="30" t="s">
        <v>56</v>
      </c>
      <c r="E84" s="31" t="s">
        <v>202</v>
      </c>
      <c r="F84" s="31"/>
      <c r="G84" s="32">
        <f>G85</f>
        <v>750</v>
      </c>
    </row>
    <row r="85" spans="1:7" s="39" customFormat="1" ht="29.25" customHeight="1">
      <c r="A85" s="38" t="s">
        <v>31</v>
      </c>
      <c r="B85" s="23" t="s">
        <v>122</v>
      </c>
      <c r="C85" s="30" t="s">
        <v>1</v>
      </c>
      <c r="D85" s="30" t="s">
        <v>56</v>
      </c>
      <c r="E85" s="31" t="s">
        <v>202</v>
      </c>
      <c r="F85" s="31" t="s">
        <v>121</v>
      </c>
      <c r="G85" s="166">
        <f>SUM(G86)</f>
        <v>750</v>
      </c>
    </row>
    <row r="86" spans="1:7" s="39" customFormat="1" ht="38.25" customHeight="1">
      <c r="A86" s="38" t="s">
        <v>131</v>
      </c>
      <c r="B86" s="23" t="s">
        <v>111</v>
      </c>
      <c r="C86" s="30" t="s">
        <v>1</v>
      </c>
      <c r="D86" s="30" t="s">
        <v>56</v>
      </c>
      <c r="E86" s="31" t="s">
        <v>202</v>
      </c>
      <c r="F86" s="31" t="s">
        <v>91</v>
      </c>
      <c r="G86" s="32">
        <v>750</v>
      </c>
    </row>
    <row r="87" spans="1:7" s="39" customFormat="1" ht="26.25" customHeight="1">
      <c r="A87" s="38" t="s">
        <v>58</v>
      </c>
      <c r="B87" s="74" t="s">
        <v>61</v>
      </c>
      <c r="C87" s="30" t="s">
        <v>1</v>
      </c>
      <c r="D87" s="30" t="s">
        <v>56</v>
      </c>
      <c r="E87" s="31" t="s">
        <v>203</v>
      </c>
      <c r="F87" s="31"/>
      <c r="G87" s="32">
        <f>G88+G90</f>
        <v>46400</v>
      </c>
    </row>
    <row r="88" spans="1:7" s="39" customFormat="1" ht="28.5" customHeight="1">
      <c r="A88" s="38" t="s">
        <v>59</v>
      </c>
      <c r="B88" s="23" t="s">
        <v>122</v>
      </c>
      <c r="C88" s="30" t="s">
        <v>1</v>
      </c>
      <c r="D88" s="30" t="s">
        <v>56</v>
      </c>
      <c r="E88" s="31" t="s">
        <v>203</v>
      </c>
      <c r="F88" s="31" t="s">
        <v>121</v>
      </c>
      <c r="G88" s="32">
        <f>SUM(G89)</f>
        <v>43400</v>
      </c>
    </row>
    <row r="89" spans="1:7" s="39" customFormat="1" ht="37.5" customHeight="1">
      <c r="A89" s="38" t="s">
        <v>133</v>
      </c>
      <c r="B89" s="23" t="s">
        <v>111</v>
      </c>
      <c r="C89" s="30" t="s">
        <v>1</v>
      </c>
      <c r="D89" s="30" t="s">
        <v>56</v>
      </c>
      <c r="E89" s="31" t="s">
        <v>203</v>
      </c>
      <c r="F89" s="31" t="s">
        <v>91</v>
      </c>
      <c r="G89" s="166">
        <v>43400</v>
      </c>
    </row>
    <row r="90" spans="1:7" s="39" customFormat="1" ht="16.5" customHeight="1">
      <c r="A90" s="38" t="s">
        <v>211</v>
      </c>
      <c r="B90" s="23" t="s">
        <v>130</v>
      </c>
      <c r="C90" s="30" t="s">
        <v>1</v>
      </c>
      <c r="D90" s="30" t="s">
        <v>56</v>
      </c>
      <c r="E90" s="31" t="s">
        <v>203</v>
      </c>
      <c r="F90" s="31" t="s">
        <v>129</v>
      </c>
      <c r="G90" s="32">
        <f>SUM(G91)</f>
        <v>3000</v>
      </c>
    </row>
    <row r="91" spans="1:7" s="39" customFormat="1" ht="28.5" customHeight="1">
      <c r="A91" s="38" t="s">
        <v>212</v>
      </c>
      <c r="B91" s="23" t="s">
        <v>92</v>
      </c>
      <c r="C91" s="30" t="s">
        <v>1</v>
      </c>
      <c r="D91" s="30" t="s">
        <v>56</v>
      </c>
      <c r="E91" s="31" t="s">
        <v>203</v>
      </c>
      <c r="F91" s="31" t="s">
        <v>93</v>
      </c>
      <c r="G91" s="32">
        <v>3000</v>
      </c>
    </row>
    <row r="92" spans="1:7" s="39" customFormat="1" ht="42.75" customHeight="1">
      <c r="A92" s="38" t="s">
        <v>176</v>
      </c>
      <c r="B92" s="74" t="s">
        <v>170</v>
      </c>
      <c r="C92" s="30" t="s">
        <v>1</v>
      </c>
      <c r="D92" s="30" t="s">
        <v>56</v>
      </c>
      <c r="E92" s="31" t="s">
        <v>204</v>
      </c>
      <c r="F92" s="33"/>
      <c r="G92" s="32">
        <f>G93</f>
        <v>19600</v>
      </c>
    </row>
    <row r="93" spans="1:7" s="39" customFormat="1" ht="28.5" customHeight="1">
      <c r="A93" s="38" t="s">
        <v>177</v>
      </c>
      <c r="B93" s="23" t="s">
        <v>122</v>
      </c>
      <c r="C93" s="30" t="s">
        <v>1</v>
      </c>
      <c r="D93" s="30" t="s">
        <v>56</v>
      </c>
      <c r="E93" s="31" t="s">
        <v>204</v>
      </c>
      <c r="F93" s="31" t="s">
        <v>121</v>
      </c>
      <c r="G93" s="32">
        <f>SUM(G94)</f>
        <v>19600</v>
      </c>
    </row>
    <row r="94" spans="1:7" s="39" customFormat="1" ht="39" customHeight="1">
      <c r="A94" s="38" t="s">
        <v>178</v>
      </c>
      <c r="B94" s="23" t="s">
        <v>111</v>
      </c>
      <c r="C94" s="30" t="s">
        <v>1</v>
      </c>
      <c r="D94" s="30" t="s">
        <v>56</v>
      </c>
      <c r="E94" s="31" t="s">
        <v>204</v>
      </c>
      <c r="F94" s="31" t="s">
        <v>91</v>
      </c>
      <c r="G94" s="166">
        <v>19600</v>
      </c>
    </row>
    <row r="95" spans="1:7" s="39" customFormat="1" ht="16.5" customHeight="1">
      <c r="A95" s="15" t="s">
        <v>65</v>
      </c>
      <c r="B95" s="21" t="s">
        <v>418</v>
      </c>
      <c r="C95" s="30" t="s">
        <v>1</v>
      </c>
      <c r="D95" s="6" t="s">
        <v>416</v>
      </c>
      <c r="E95" s="2"/>
      <c r="F95" s="25"/>
      <c r="G95" s="8">
        <f>G96</f>
        <v>555</v>
      </c>
    </row>
    <row r="96" spans="1:7" s="39" customFormat="1" ht="24.75" customHeight="1">
      <c r="A96" s="15" t="s">
        <v>11</v>
      </c>
      <c r="B96" s="21" t="s">
        <v>419</v>
      </c>
      <c r="C96" s="30" t="s">
        <v>1</v>
      </c>
      <c r="D96" s="6" t="s">
        <v>417</v>
      </c>
      <c r="E96" s="2"/>
      <c r="F96" s="25"/>
      <c r="G96" s="8">
        <f>SUM(G97)</f>
        <v>555</v>
      </c>
    </row>
    <row r="97" spans="1:7" s="41" customFormat="1" ht="57" customHeight="1">
      <c r="A97" s="5" t="s">
        <v>14</v>
      </c>
      <c r="B97" s="74" t="s">
        <v>408</v>
      </c>
      <c r="C97" s="30" t="s">
        <v>1</v>
      </c>
      <c r="D97" s="30" t="s">
        <v>417</v>
      </c>
      <c r="E97" s="2" t="s">
        <v>420</v>
      </c>
      <c r="F97" s="25"/>
      <c r="G97" s="32">
        <f>SUM(G98)</f>
        <v>555</v>
      </c>
    </row>
    <row r="98" spans="1:7" s="41" customFormat="1" ht="27" customHeight="1">
      <c r="A98" s="5" t="s">
        <v>15</v>
      </c>
      <c r="B98" s="23" t="s">
        <v>122</v>
      </c>
      <c r="C98" s="30" t="s">
        <v>1</v>
      </c>
      <c r="D98" s="30" t="s">
        <v>417</v>
      </c>
      <c r="E98" s="2" t="s">
        <v>420</v>
      </c>
      <c r="F98" s="25" t="s">
        <v>121</v>
      </c>
      <c r="G98" s="32">
        <f>SUM(G99)</f>
        <v>555</v>
      </c>
    </row>
    <row r="99" spans="1:7" s="41" customFormat="1" ht="39" customHeight="1">
      <c r="A99" s="5" t="s">
        <v>117</v>
      </c>
      <c r="B99" s="23" t="s">
        <v>111</v>
      </c>
      <c r="C99" s="30" t="s">
        <v>1</v>
      </c>
      <c r="D99" s="30" t="s">
        <v>417</v>
      </c>
      <c r="E99" s="2" t="s">
        <v>420</v>
      </c>
      <c r="F99" s="25" t="s">
        <v>91</v>
      </c>
      <c r="G99" s="32">
        <v>555</v>
      </c>
    </row>
    <row r="100" spans="1:11" s="39" customFormat="1" ht="16.5" customHeight="1">
      <c r="A100" s="35" t="s">
        <v>137</v>
      </c>
      <c r="B100" s="15" t="s">
        <v>66</v>
      </c>
      <c r="C100" s="6" t="s">
        <v>1</v>
      </c>
      <c r="D100" s="16" t="s">
        <v>67</v>
      </c>
      <c r="E100" s="3"/>
      <c r="F100" s="3"/>
      <c r="G100" s="4">
        <f>G101+G105</f>
        <v>5238</v>
      </c>
      <c r="K100" s="42"/>
    </row>
    <row r="101" spans="1:11" s="39" customFormat="1" ht="27.75" customHeight="1">
      <c r="A101" s="35" t="s">
        <v>11</v>
      </c>
      <c r="B101" s="15" t="s">
        <v>97</v>
      </c>
      <c r="C101" s="6" t="s">
        <v>1</v>
      </c>
      <c r="D101" s="16" t="s">
        <v>98</v>
      </c>
      <c r="E101" s="3"/>
      <c r="F101" s="3"/>
      <c r="G101" s="4">
        <f>G102</f>
        <v>100</v>
      </c>
      <c r="K101" s="42"/>
    </row>
    <row r="102" spans="1:11" s="39" customFormat="1" ht="110.25" customHeight="1">
      <c r="A102" s="37" t="s">
        <v>14</v>
      </c>
      <c r="B102" s="74" t="s">
        <v>171</v>
      </c>
      <c r="C102" s="30" t="s">
        <v>1</v>
      </c>
      <c r="D102" s="2" t="s">
        <v>98</v>
      </c>
      <c r="E102" s="2" t="s">
        <v>205</v>
      </c>
      <c r="F102" s="25"/>
      <c r="G102" s="26">
        <f>G103</f>
        <v>100</v>
      </c>
      <c r="K102" s="42"/>
    </row>
    <row r="103" spans="1:11" s="39" customFormat="1" ht="30" customHeight="1">
      <c r="A103" s="37" t="s">
        <v>15</v>
      </c>
      <c r="B103" s="23" t="s">
        <v>122</v>
      </c>
      <c r="C103" s="30" t="s">
        <v>1</v>
      </c>
      <c r="D103" s="2" t="s">
        <v>98</v>
      </c>
      <c r="E103" s="2" t="s">
        <v>205</v>
      </c>
      <c r="F103" s="25" t="s">
        <v>121</v>
      </c>
      <c r="G103" s="26">
        <f>SUM(G104)</f>
        <v>100</v>
      </c>
      <c r="K103" s="42"/>
    </row>
    <row r="104" spans="1:11" s="39" customFormat="1" ht="39.75" customHeight="1">
      <c r="A104" s="37" t="s">
        <v>117</v>
      </c>
      <c r="B104" s="23" t="s">
        <v>111</v>
      </c>
      <c r="C104" s="30" t="s">
        <v>1</v>
      </c>
      <c r="D104" s="2" t="s">
        <v>98</v>
      </c>
      <c r="E104" s="2" t="s">
        <v>205</v>
      </c>
      <c r="F104" s="25" t="s">
        <v>91</v>
      </c>
      <c r="G104" s="26">
        <v>100</v>
      </c>
      <c r="K104" s="42"/>
    </row>
    <row r="105" spans="1:10" s="39" customFormat="1" ht="15" customHeight="1">
      <c r="A105" s="35" t="s">
        <v>16</v>
      </c>
      <c r="B105" s="15" t="s">
        <v>384</v>
      </c>
      <c r="C105" s="6" t="s">
        <v>1</v>
      </c>
      <c r="D105" s="16" t="s">
        <v>385</v>
      </c>
      <c r="E105" s="3"/>
      <c r="F105" s="3"/>
      <c r="G105" s="4">
        <f>SUM(G106+G109+G112+G115+G118)</f>
        <v>5138</v>
      </c>
      <c r="I105" s="43"/>
      <c r="J105" s="40"/>
    </row>
    <row r="106" spans="1:7" ht="30.75" customHeight="1">
      <c r="A106" s="37" t="s">
        <v>19</v>
      </c>
      <c r="B106" s="74" t="s">
        <v>166</v>
      </c>
      <c r="C106" s="30" t="s">
        <v>1</v>
      </c>
      <c r="D106" s="2" t="s">
        <v>385</v>
      </c>
      <c r="E106" s="2" t="s">
        <v>421</v>
      </c>
      <c r="F106" s="25"/>
      <c r="G106" s="26">
        <f>SUM(G107)</f>
        <v>2068</v>
      </c>
    </row>
    <row r="107" spans="1:7" ht="24.75" customHeight="1">
      <c r="A107" s="37" t="s">
        <v>20</v>
      </c>
      <c r="B107" s="23" t="s">
        <v>122</v>
      </c>
      <c r="C107" s="30" t="s">
        <v>1</v>
      </c>
      <c r="D107" s="2" t="s">
        <v>385</v>
      </c>
      <c r="E107" s="2" t="s">
        <v>421</v>
      </c>
      <c r="F107" s="25" t="s">
        <v>121</v>
      </c>
      <c r="G107" s="26">
        <f>SUM(G108)</f>
        <v>2068</v>
      </c>
    </row>
    <row r="108" spans="1:7" ht="39.75" customHeight="1">
      <c r="A108" s="37" t="s">
        <v>125</v>
      </c>
      <c r="B108" s="23" t="s">
        <v>111</v>
      </c>
      <c r="C108" s="30" t="s">
        <v>1</v>
      </c>
      <c r="D108" s="2" t="s">
        <v>385</v>
      </c>
      <c r="E108" s="2" t="s">
        <v>421</v>
      </c>
      <c r="F108" s="25" t="s">
        <v>91</v>
      </c>
      <c r="G108" s="26">
        <v>2068</v>
      </c>
    </row>
    <row r="109" spans="1:7" ht="40.5" customHeight="1">
      <c r="A109" s="37" t="s">
        <v>19</v>
      </c>
      <c r="B109" s="74" t="s">
        <v>165</v>
      </c>
      <c r="C109" s="30" t="s">
        <v>1</v>
      </c>
      <c r="D109" s="2" t="s">
        <v>385</v>
      </c>
      <c r="E109" s="2" t="s">
        <v>194</v>
      </c>
      <c r="F109" s="25"/>
      <c r="G109" s="26">
        <f>SUM(G110)</f>
        <v>1970</v>
      </c>
    </row>
    <row r="110" spans="1:7" ht="30.75" customHeight="1">
      <c r="A110" s="37" t="s">
        <v>20</v>
      </c>
      <c r="B110" s="23" t="s">
        <v>122</v>
      </c>
      <c r="C110" s="30" t="s">
        <v>1</v>
      </c>
      <c r="D110" s="2" t="s">
        <v>385</v>
      </c>
      <c r="E110" s="2" t="s">
        <v>194</v>
      </c>
      <c r="F110" s="25" t="s">
        <v>121</v>
      </c>
      <c r="G110" s="26">
        <f>SUM(G111)</f>
        <v>1970</v>
      </c>
    </row>
    <row r="111" spans="1:7" ht="39.75" customHeight="1">
      <c r="A111" s="37" t="s">
        <v>125</v>
      </c>
      <c r="B111" s="23" t="s">
        <v>111</v>
      </c>
      <c r="C111" s="30" t="s">
        <v>1</v>
      </c>
      <c r="D111" s="2" t="s">
        <v>385</v>
      </c>
      <c r="E111" s="2" t="s">
        <v>194</v>
      </c>
      <c r="F111" s="25" t="s">
        <v>91</v>
      </c>
      <c r="G111" s="26">
        <v>1970</v>
      </c>
    </row>
    <row r="112" spans="1:7" ht="54.75" customHeight="1">
      <c r="A112" s="37" t="s">
        <v>21</v>
      </c>
      <c r="B112" s="74" t="s">
        <v>164</v>
      </c>
      <c r="C112" s="30" t="s">
        <v>1</v>
      </c>
      <c r="D112" s="2" t="s">
        <v>385</v>
      </c>
      <c r="E112" s="2" t="s">
        <v>195</v>
      </c>
      <c r="F112" s="25"/>
      <c r="G112" s="26">
        <f>SUM(G113)</f>
        <v>340</v>
      </c>
    </row>
    <row r="113" spans="1:7" ht="26.25" customHeight="1">
      <c r="A113" s="37" t="s">
        <v>60</v>
      </c>
      <c r="B113" s="23" t="s">
        <v>122</v>
      </c>
      <c r="C113" s="30" t="s">
        <v>1</v>
      </c>
      <c r="D113" s="2" t="s">
        <v>385</v>
      </c>
      <c r="E113" s="2" t="s">
        <v>195</v>
      </c>
      <c r="F113" s="25" t="s">
        <v>121</v>
      </c>
      <c r="G113" s="26">
        <f>SUM(G114)</f>
        <v>340</v>
      </c>
    </row>
    <row r="114" spans="1:7" ht="39.75" customHeight="1">
      <c r="A114" s="37" t="s">
        <v>126</v>
      </c>
      <c r="B114" s="23" t="s">
        <v>111</v>
      </c>
      <c r="C114" s="30" t="s">
        <v>1</v>
      </c>
      <c r="D114" s="2" t="s">
        <v>385</v>
      </c>
      <c r="E114" s="2" t="s">
        <v>195</v>
      </c>
      <c r="F114" s="25" t="s">
        <v>91</v>
      </c>
      <c r="G114" s="26">
        <v>340</v>
      </c>
    </row>
    <row r="115" spans="1:7" ht="66.75" customHeight="1">
      <c r="A115" s="37" t="s">
        <v>386</v>
      </c>
      <c r="B115" s="74" t="s">
        <v>167</v>
      </c>
      <c r="C115" s="30" t="s">
        <v>1</v>
      </c>
      <c r="D115" s="2" t="s">
        <v>385</v>
      </c>
      <c r="E115" s="2" t="s">
        <v>197</v>
      </c>
      <c r="F115" s="25"/>
      <c r="G115" s="26">
        <f>SUM(G116)</f>
        <v>440</v>
      </c>
    </row>
    <row r="116" spans="1:7" ht="28.5" customHeight="1">
      <c r="A116" s="37" t="s">
        <v>387</v>
      </c>
      <c r="B116" s="23" t="s">
        <v>122</v>
      </c>
      <c r="C116" s="30" t="s">
        <v>1</v>
      </c>
      <c r="D116" s="2" t="s">
        <v>385</v>
      </c>
      <c r="E116" s="2" t="s">
        <v>197</v>
      </c>
      <c r="F116" s="25" t="s">
        <v>121</v>
      </c>
      <c r="G116" s="26">
        <f>SUM(G117)</f>
        <v>440</v>
      </c>
    </row>
    <row r="117" spans="1:7" ht="38.25" customHeight="1">
      <c r="A117" s="37" t="s">
        <v>388</v>
      </c>
      <c r="B117" s="23" t="s">
        <v>111</v>
      </c>
      <c r="C117" s="30" t="s">
        <v>1</v>
      </c>
      <c r="D117" s="2" t="s">
        <v>385</v>
      </c>
      <c r="E117" s="2" t="s">
        <v>197</v>
      </c>
      <c r="F117" s="25" t="s">
        <v>91</v>
      </c>
      <c r="G117" s="26">
        <v>440</v>
      </c>
    </row>
    <row r="118" spans="1:7" ht="82.5" customHeight="1">
      <c r="A118" s="37" t="s">
        <v>389</v>
      </c>
      <c r="B118" s="74" t="s">
        <v>381</v>
      </c>
      <c r="C118" s="30" t="s">
        <v>1</v>
      </c>
      <c r="D118" s="2" t="s">
        <v>385</v>
      </c>
      <c r="E118" s="2" t="s">
        <v>196</v>
      </c>
      <c r="F118" s="25"/>
      <c r="G118" s="26">
        <f>SUM(G119)</f>
        <v>320</v>
      </c>
    </row>
    <row r="119" spans="1:7" ht="26.25" customHeight="1">
      <c r="A119" s="37" t="s">
        <v>390</v>
      </c>
      <c r="B119" s="23" t="s">
        <v>122</v>
      </c>
      <c r="C119" s="30" t="s">
        <v>1</v>
      </c>
      <c r="D119" s="2" t="s">
        <v>385</v>
      </c>
      <c r="E119" s="2" t="s">
        <v>196</v>
      </c>
      <c r="F119" s="25" t="s">
        <v>121</v>
      </c>
      <c r="G119" s="26">
        <f>SUM(G120)</f>
        <v>320</v>
      </c>
    </row>
    <row r="120" spans="1:7" ht="36.75" customHeight="1">
      <c r="A120" s="37" t="s">
        <v>391</v>
      </c>
      <c r="B120" s="23" t="s">
        <v>111</v>
      </c>
      <c r="C120" s="30" t="s">
        <v>1</v>
      </c>
      <c r="D120" s="2" t="s">
        <v>385</v>
      </c>
      <c r="E120" s="2" t="s">
        <v>196</v>
      </c>
      <c r="F120" s="25" t="s">
        <v>91</v>
      </c>
      <c r="G120" s="26">
        <v>320</v>
      </c>
    </row>
    <row r="121" spans="1:7" s="39" customFormat="1" ht="20.25" customHeight="1">
      <c r="A121" s="15" t="s">
        <v>68</v>
      </c>
      <c r="B121" s="15" t="s">
        <v>107</v>
      </c>
      <c r="C121" s="6" t="s">
        <v>1</v>
      </c>
      <c r="D121" s="16" t="s">
        <v>69</v>
      </c>
      <c r="E121" s="3"/>
      <c r="F121" s="3"/>
      <c r="G121" s="4">
        <f>G122</f>
        <v>8115</v>
      </c>
    </row>
    <row r="122" spans="1:7" s="39" customFormat="1" ht="15" customHeight="1">
      <c r="A122" s="15" t="s">
        <v>11</v>
      </c>
      <c r="B122" s="15" t="s">
        <v>70</v>
      </c>
      <c r="C122" s="6" t="s">
        <v>1</v>
      </c>
      <c r="D122" s="16" t="s">
        <v>71</v>
      </c>
      <c r="E122" s="3"/>
      <c r="F122" s="3"/>
      <c r="G122" s="4">
        <f>G123+G126+G129</f>
        <v>8115</v>
      </c>
    </row>
    <row r="123" spans="1:7" s="39" customFormat="1" ht="43.5" customHeight="1">
      <c r="A123" s="5" t="s">
        <v>14</v>
      </c>
      <c r="B123" s="74" t="s">
        <v>172</v>
      </c>
      <c r="C123" s="30" t="s">
        <v>1</v>
      </c>
      <c r="D123" s="2" t="s">
        <v>71</v>
      </c>
      <c r="E123" s="2" t="s">
        <v>206</v>
      </c>
      <c r="F123" s="25"/>
      <c r="G123" s="26">
        <f>G124</f>
        <v>3700</v>
      </c>
    </row>
    <row r="124" spans="1:7" s="39" customFormat="1" ht="26.25" customHeight="1">
      <c r="A124" s="5" t="s">
        <v>15</v>
      </c>
      <c r="B124" s="23" t="s">
        <v>122</v>
      </c>
      <c r="C124" s="30" t="s">
        <v>1</v>
      </c>
      <c r="D124" s="2" t="s">
        <v>71</v>
      </c>
      <c r="E124" s="2" t="s">
        <v>206</v>
      </c>
      <c r="F124" s="25" t="s">
        <v>121</v>
      </c>
      <c r="G124" s="26">
        <f>SUM(G125)</f>
        <v>3700</v>
      </c>
    </row>
    <row r="125" spans="1:7" s="39" customFormat="1" ht="37.5" customHeight="1">
      <c r="A125" s="77" t="s">
        <v>117</v>
      </c>
      <c r="B125" s="23" t="s">
        <v>111</v>
      </c>
      <c r="C125" s="30" t="s">
        <v>1</v>
      </c>
      <c r="D125" s="2" t="s">
        <v>71</v>
      </c>
      <c r="E125" s="2" t="s">
        <v>206</v>
      </c>
      <c r="F125" s="25" t="s">
        <v>91</v>
      </c>
      <c r="G125" s="26">
        <v>3700</v>
      </c>
    </row>
    <row r="126" spans="1:7" s="39" customFormat="1" ht="42" customHeight="1">
      <c r="A126" s="5" t="s">
        <v>30</v>
      </c>
      <c r="B126" s="74" t="s">
        <v>113</v>
      </c>
      <c r="C126" s="30" t="s">
        <v>1</v>
      </c>
      <c r="D126" s="2" t="s">
        <v>71</v>
      </c>
      <c r="E126" s="2" t="s">
        <v>207</v>
      </c>
      <c r="F126" s="25"/>
      <c r="G126" s="26">
        <f>G127</f>
        <v>3665</v>
      </c>
    </row>
    <row r="127" spans="1:7" s="39" customFormat="1" ht="27" customHeight="1">
      <c r="A127" s="5" t="s">
        <v>31</v>
      </c>
      <c r="B127" s="23" t="s">
        <v>122</v>
      </c>
      <c r="C127" s="30" t="s">
        <v>1</v>
      </c>
      <c r="D127" s="2" t="s">
        <v>71</v>
      </c>
      <c r="E127" s="2" t="s">
        <v>207</v>
      </c>
      <c r="F127" s="25" t="s">
        <v>121</v>
      </c>
      <c r="G127" s="26">
        <f>SUM(G128)</f>
        <v>3665</v>
      </c>
    </row>
    <row r="128" spans="1:7" s="39" customFormat="1" ht="40.5" customHeight="1">
      <c r="A128" s="77" t="s">
        <v>131</v>
      </c>
      <c r="B128" s="23" t="s">
        <v>111</v>
      </c>
      <c r="C128" s="30" t="s">
        <v>1</v>
      </c>
      <c r="D128" s="2" t="s">
        <v>71</v>
      </c>
      <c r="E128" s="2" t="s">
        <v>207</v>
      </c>
      <c r="F128" s="25" t="s">
        <v>91</v>
      </c>
      <c r="G128" s="26">
        <v>3665</v>
      </c>
    </row>
    <row r="129" spans="1:7" s="39" customFormat="1" ht="110.25" customHeight="1">
      <c r="A129" s="5" t="s">
        <v>58</v>
      </c>
      <c r="B129" s="165" t="s">
        <v>410</v>
      </c>
      <c r="C129" s="30" t="s">
        <v>1</v>
      </c>
      <c r="D129" s="2" t="s">
        <v>71</v>
      </c>
      <c r="E129" s="2" t="s">
        <v>409</v>
      </c>
      <c r="F129" s="25"/>
      <c r="G129" s="26">
        <f>G130</f>
        <v>750</v>
      </c>
    </row>
    <row r="130" spans="1:7" s="39" customFormat="1" ht="30" customHeight="1">
      <c r="A130" s="5" t="s">
        <v>59</v>
      </c>
      <c r="B130" s="23" t="s">
        <v>122</v>
      </c>
      <c r="C130" s="30" t="s">
        <v>1</v>
      </c>
      <c r="D130" s="2" t="s">
        <v>71</v>
      </c>
      <c r="E130" s="2" t="s">
        <v>409</v>
      </c>
      <c r="F130" s="25" t="s">
        <v>121</v>
      </c>
      <c r="G130" s="26">
        <f>SUM(G131)</f>
        <v>750</v>
      </c>
    </row>
    <row r="131" spans="1:7" s="39" customFormat="1" ht="40.5" customHeight="1">
      <c r="A131" s="77" t="s">
        <v>133</v>
      </c>
      <c r="B131" s="23" t="s">
        <v>111</v>
      </c>
      <c r="C131" s="30" t="s">
        <v>1</v>
      </c>
      <c r="D131" s="2" t="s">
        <v>71</v>
      </c>
      <c r="E131" s="2" t="s">
        <v>409</v>
      </c>
      <c r="F131" s="25" t="s">
        <v>91</v>
      </c>
      <c r="G131" s="26">
        <v>750</v>
      </c>
    </row>
    <row r="132" spans="1:7" s="39" customFormat="1" ht="17.25" customHeight="1">
      <c r="A132" s="15" t="s">
        <v>139</v>
      </c>
      <c r="B132" s="15" t="s">
        <v>72</v>
      </c>
      <c r="C132" s="6" t="s">
        <v>1</v>
      </c>
      <c r="D132" s="16" t="s">
        <v>73</v>
      </c>
      <c r="E132" s="3"/>
      <c r="F132" s="3"/>
      <c r="G132" s="4">
        <f>G133+G137</f>
        <v>11933.300000000001</v>
      </c>
    </row>
    <row r="133" spans="1:7" s="39" customFormat="1" ht="15" customHeight="1">
      <c r="A133" s="15" t="s">
        <v>11</v>
      </c>
      <c r="B133" s="15" t="s">
        <v>414</v>
      </c>
      <c r="C133" s="6" t="s">
        <v>1</v>
      </c>
      <c r="D133" s="16" t="s">
        <v>413</v>
      </c>
      <c r="E133" s="3"/>
      <c r="F133" s="3"/>
      <c r="G133" s="4">
        <f>SUM(G134)</f>
        <v>731.6</v>
      </c>
    </row>
    <row r="134" spans="1:7" s="39" customFormat="1" ht="178.5" customHeight="1">
      <c r="A134" s="5" t="s">
        <v>14</v>
      </c>
      <c r="B134" s="74" t="s">
        <v>173</v>
      </c>
      <c r="C134" s="30" t="s">
        <v>1</v>
      </c>
      <c r="D134" s="30" t="s">
        <v>413</v>
      </c>
      <c r="E134" s="31" t="s">
        <v>208</v>
      </c>
      <c r="F134" s="3"/>
      <c r="G134" s="4">
        <f>SUM(G135)</f>
        <v>731.6</v>
      </c>
    </row>
    <row r="135" spans="1:7" s="39" customFormat="1" ht="29.25" customHeight="1">
      <c r="A135" s="5" t="s">
        <v>15</v>
      </c>
      <c r="B135" s="23" t="s">
        <v>124</v>
      </c>
      <c r="C135" s="30" t="s">
        <v>1</v>
      </c>
      <c r="D135" s="30" t="s">
        <v>413</v>
      </c>
      <c r="E135" s="31" t="s">
        <v>208</v>
      </c>
      <c r="F135" s="31" t="s">
        <v>123</v>
      </c>
      <c r="G135" s="32">
        <f>SUM(G136)</f>
        <v>731.6</v>
      </c>
    </row>
    <row r="136" spans="1:7" s="39" customFormat="1" ht="27" customHeight="1">
      <c r="A136" s="77" t="s">
        <v>117</v>
      </c>
      <c r="B136" s="23" t="s">
        <v>115</v>
      </c>
      <c r="C136" s="30" t="s">
        <v>1</v>
      </c>
      <c r="D136" s="30" t="s">
        <v>413</v>
      </c>
      <c r="E136" s="31" t="s">
        <v>208</v>
      </c>
      <c r="F136" s="31" t="s">
        <v>114</v>
      </c>
      <c r="G136" s="32">
        <v>731.6</v>
      </c>
    </row>
    <row r="137" spans="1:7" s="39" customFormat="1" ht="14.25" customHeight="1">
      <c r="A137" s="21" t="s">
        <v>16</v>
      </c>
      <c r="B137" s="15" t="s">
        <v>74</v>
      </c>
      <c r="C137" s="6" t="s">
        <v>1</v>
      </c>
      <c r="D137" s="16" t="s">
        <v>75</v>
      </c>
      <c r="E137" s="3"/>
      <c r="F137" s="3"/>
      <c r="G137" s="4">
        <f>G138+G141</f>
        <v>11201.7</v>
      </c>
    </row>
    <row r="138" spans="1:7" s="39" customFormat="1" ht="68.25" customHeight="1">
      <c r="A138" s="5" t="s">
        <v>19</v>
      </c>
      <c r="B138" s="74" t="s">
        <v>222</v>
      </c>
      <c r="C138" s="30" t="s">
        <v>1</v>
      </c>
      <c r="D138" s="2" t="s">
        <v>75</v>
      </c>
      <c r="E138" s="2" t="s">
        <v>221</v>
      </c>
      <c r="F138" s="25"/>
      <c r="G138" s="26">
        <f>G139</f>
        <v>6686.3</v>
      </c>
    </row>
    <row r="139" spans="1:7" s="39" customFormat="1" ht="25.5">
      <c r="A139" s="5" t="s">
        <v>20</v>
      </c>
      <c r="B139" s="23" t="s">
        <v>124</v>
      </c>
      <c r="C139" s="30" t="s">
        <v>1</v>
      </c>
      <c r="D139" s="2" t="s">
        <v>75</v>
      </c>
      <c r="E139" s="2" t="s">
        <v>221</v>
      </c>
      <c r="F139" s="25" t="s">
        <v>123</v>
      </c>
      <c r="G139" s="26">
        <f>SUM(G140)</f>
        <v>6686.3</v>
      </c>
    </row>
    <row r="140" spans="1:7" s="41" customFormat="1" ht="25.5">
      <c r="A140" s="5" t="s">
        <v>125</v>
      </c>
      <c r="B140" s="23" t="s">
        <v>115</v>
      </c>
      <c r="C140" s="30" t="s">
        <v>1</v>
      </c>
      <c r="D140" s="2" t="s">
        <v>75</v>
      </c>
      <c r="E140" s="2" t="s">
        <v>221</v>
      </c>
      <c r="F140" s="25" t="s">
        <v>114</v>
      </c>
      <c r="G140" s="26">
        <v>6686.3</v>
      </c>
    </row>
    <row r="141" spans="1:8" s="41" customFormat="1" ht="56.25" customHeight="1">
      <c r="A141" s="5" t="s">
        <v>21</v>
      </c>
      <c r="B141" s="74" t="s">
        <v>174</v>
      </c>
      <c r="C141" s="30" t="s">
        <v>1</v>
      </c>
      <c r="D141" s="2" t="s">
        <v>75</v>
      </c>
      <c r="E141" s="2" t="s">
        <v>223</v>
      </c>
      <c r="F141" s="25"/>
      <c r="G141" s="26">
        <f>G142</f>
        <v>4515.4</v>
      </c>
      <c r="H141" s="39"/>
    </row>
    <row r="142" spans="1:8" s="41" customFormat="1" ht="28.5" customHeight="1">
      <c r="A142" s="5" t="s">
        <v>60</v>
      </c>
      <c r="B142" s="23" t="s">
        <v>124</v>
      </c>
      <c r="C142" s="30" t="s">
        <v>1</v>
      </c>
      <c r="D142" s="2" t="s">
        <v>75</v>
      </c>
      <c r="E142" s="2" t="s">
        <v>223</v>
      </c>
      <c r="F142" s="25" t="s">
        <v>123</v>
      </c>
      <c r="G142" s="26">
        <f>SUM(G143)</f>
        <v>4515.4</v>
      </c>
      <c r="H142" s="39"/>
    </row>
    <row r="143" spans="1:8" s="41" customFormat="1" ht="27" customHeight="1">
      <c r="A143" s="5" t="s">
        <v>126</v>
      </c>
      <c r="B143" s="23" t="s">
        <v>182</v>
      </c>
      <c r="C143" s="30" t="s">
        <v>1</v>
      </c>
      <c r="D143" s="2" t="s">
        <v>75</v>
      </c>
      <c r="E143" s="2" t="s">
        <v>223</v>
      </c>
      <c r="F143" s="25" t="s">
        <v>183</v>
      </c>
      <c r="G143" s="26">
        <v>4515.4</v>
      </c>
      <c r="H143" s="39"/>
    </row>
    <row r="144" spans="1:8" s="41" customFormat="1" ht="21" customHeight="1">
      <c r="A144" s="15" t="s">
        <v>76</v>
      </c>
      <c r="B144" s="15" t="s">
        <v>77</v>
      </c>
      <c r="C144" s="6" t="s">
        <v>1</v>
      </c>
      <c r="D144" s="16" t="s">
        <v>78</v>
      </c>
      <c r="E144" s="16"/>
      <c r="F144" s="3"/>
      <c r="G144" s="4">
        <f>G145</f>
        <v>1860</v>
      </c>
      <c r="H144" s="39"/>
    </row>
    <row r="145" spans="1:8" s="41" customFormat="1" ht="17.25" customHeight="1">
      <c r="A145" s="15" t="s">
        <v>11</v>
      </c>
      <c r="B145" s="15" t="s">
        <v>79</v>
      </c>
      <c r="C145" s="6" t="s">
        <v>1</v>
      </c>
      <c r="D145" s="16" t="s">
        <v>80</v>
      </c>
      <c r="E145" s="16"/>
      <c r="F145" s="3"/>
      <c r="G145" s="4">
        <f>G146</f>
        <v>1860</v>
      </c>
      <c r="H145" s="39"/>
    </row>
    <row r="146" spans="1:8" s="41" customFormat="1" ht="96.75" customHeight="1">
      <c r="A146" s="5" t="s">
        <v>14</v>
      </c>
      <c r="B146" s="74" t="s">
        <v>175</v>
      </c>
      <c r="C146" s="30" t="s">
        <v>1</v>
      </c>
      <c r="D146" s="2" t="s">
        <v>80</v>
      </c>
      <c r="E146" s="30" t="s">
        <v>209</v>
      </c>
      <c r="F146" s="25"/>
      <c r="G146" s="26">
        <f>G147</f>
        <v>1860</v>
      </c>
      <c r="H146" s="39"/>
    </row>
    <row r="147" spans="1:8" s="41" customFormat="1" ht="30.75" customHeight="1">
      <c r="A147" s="5"/>
      <c r="B147" s="23" t="s">
        <v>122</v>
      </c>
      <c r="C147" s="30" t="s">
        <v>1</v>
      </c>
      <c r="D147" s="2" t="s">
        <v>80</v>
      </c>
      <c r="E147" s="30" t="s">
        <v>209</v>
      </c>
      <c r="F147" s="25" t="s">
        <v>121</v>
      </c>
      <c r="G147" s="26">
        <f>SUM(G148)</f>
        <v>1860</v>
      </c>
      <c r="H147" s="39"/>
    </row>
    <row r="148" spans="1:8" s="41" customFormat="1" ht="41.25" customHeight="1">
      <c r="A148" s="5" t="s">
        <v>15</v>
      </c>
      <c r="B148" s="23" t="s">
        <v>111</v>
      </c>
      <c r="C148" s="30" t="s">
        <v>1</v>
      </c>
      <c r="D148" s="2" t="s">
        <v>80</v>
      </c>
      <c r="E148" s="30" t="s">
        <v>209</v>
      </c>
      <c r="F148" s="25" t="s">
        <v>91</v>
      </c>
      <c r="G148" s="26">
        <v>1860</v>
      </c>
      <c r="H148" s="39"/>
    </row>
    <row r="149" spans="1:8" s="41" customFormat="1" ht="21" customHeight="1">
      <c r="A149" s="80" t="s">
        <v>415</v>
      </c>
      <c r="B149" s="21" t="s">
        <v>81</v>
      </c>
      <c r="C149" s="6" t="s">
        <v>1</v>
      </c>
      <c r="D149" s="6" t="s">
        <v>82</v>
      </c>
      <c r="E149" s="2"/>
      <c r="F149" s="25"/>
      <c r="G149" s="4">
        <f>G150</f>
        <v>3398.5</v>
      </c>
      <c r="H149" s="39"/>
    </row>
    <row r="150" spans="1:8" s="41" customFormat="1" ht="18.75" customHeight="1">
      <c r="A150" s="15">
        <v>1</v>
      </c>
      <c r="B150" s="15" t="s">
        <v>83</v>
      </c>
      <c r="C150" s="6" t="s">
        <v>1</v>
      </c>
      <c r="D150" s="16" t="s">
        <v>84</v>
      </c>
      <c r="E150" s="16"/>
      <c r="F150" s="3"/>
      <c r="G150" s="4">
        <f>G151</f>
        <v>3398.5</v>
      </c>
      <c r="H150" s="39"/>
    </row>
    <row r="151" spans="1:8" s="41" customFormat="1" ht="150" customHeight="1">
      <c r="A151" s="23" t="s">
        <v>14</v>
      </c>
      <c r="B151" s="74" t="s">
        <v>181</v>
      </c>
      <c r="C151" s="30" t="s">
        <v>1</v>
      </c>
      <c r="D151" s="30" t="s">
        <v>84</v>
      </c>
      <c r="E151" s="30" t="s">
        <v>210</v>
      </c>
      <c r="F151" s="31"/>
      <c r="G151" s="32">
        <f>G152</f>
        <v>3398.5</v>
      </c>
      <c r="H151" s="39"/>
    </row>
    <row r="152" spans="1:8" s="41" customFormat="1" ht="27.75" customHeight="1">
      <c r="A152" s="23" t="s">
        <v>15</v>
      </c>
      <c r="B152" s="23" t="s">
        <v>122</v>
      </c>
      <c r="C152" s="30" t="s">
        <v>1</v>
      </c>
      <c r="D152" s="30" t="s">
        <v>84</v>
      </c>
      <c r="E152" s="30" t="s">
        <v>210</v>
      </c>
      <c r="F152" s="31" t="s">
        <v>121</v>
      </c>
      <c r="G152" s="32">
        <f>SUM(G153)</f>
        <v>3398.5</v>
      </c>
      <c r="H152" s="39"/>
    </row>
    <row r="153" spans="1:8" s="41" customFormat="1" ht="39" customHeight="1">
      <c r="A153" s="23" t="s">
        <v>117</v>
      </c>
      <c r="B153" s="23" t="s">
        <v>111</v>
      </c>
      <c r="C153" s="30" t="s">
        <v>1</v>
      </c>
      <c r="D153" s="30" t="s">
        <v>84</v>
      </c>
      <c r="E153" s="30" t="s">
        <v>210</v>
      </c>
      <c r="F153" s="31" t="s">
        <v>91</v>
      </c>
      <c r="G153" s="32">
        <v>3398.5</v>
      </c>
      <c r="H153" s="39"/>
    </row>
    <row r="154" spans="1:9" ht="14.25" customHeight="1">
      <c r="A154" s="68" t="s">
        <v>44</v>
      </c>
      <c r="B154" s="76" t="s">
        <v>23</v>
      </c>
      <c r="C154" s="6" t="s">
        <v>24</v>
      </c>
      <c r="D154" s="6"/>
      <c r="E154" s="33"/>
      <c r="F154" s="33"/>
      <c r="G154" s="8">
        <f>G156</f>
        <v>5736.4</v>
      </c>
      <c r="I154" s="20"/>
    </row>
    <row r="155" spans="1:9" ht="16.5" customHeight="1">
      <c r="A155" s="15" t="s">
        <v>6</v>
      </c>
      <c r="B155" s="15" t="s">
        <v>8</v>
      </c>
      <c r="C155" s="6" t="s">
        <v>24</v>
      </c>
      <c r="D155" s="6" t="s">
        <v>10</v>
      </c>
      <c r="E155" s="33"/>
      <c r="F155" s="33"/>
      <c r="G155" s="8">
        <f>G156</f>
        <v>5736.4</v>
      </c>
      <c r="I155" s="20"/>
    </row>
    <row r="156" spans="1:9" ht="19.5" customHeight="1">
      <c r="A156" s="34" t="s">
        <v>11</v>
      </c>
      <c r="B156" s="21" t="s">
        <v>25</v>
      </c>
      <c r="C156" s="6" t="s">
        <v>24</v>
      </c>
      <c r="D156" s="6" t="s">
        <v>26</v>
      </c>
      <c r="E156" s="33"/>
      <c r="F156" s="33"/>
      <c r="G156" s="8">
        <f>G157</f>
        <v>5736.4</v>
      </c>
      <c r="I156" s="20"/>
    </row>
    <row r="157" spans="1:9" ht="40.5" customHeight="1">
      <c r="A157" s="5" t="s">
        <v>14</v>
      </c>
      <c r="B157" s="24" t="s">
        <v>436</v>
      </c>
      <c r="C157" s="30" t="s">
        <v>24</v>
      </c>
      <c r="D157" s="30" t="s">
        <v>26</v>
      </c>
      <c r="E157" s="31" t="s">
        <v>435</v>
      </c>
      <c r="F157" s="31"/>
      <c r="G157" s="32">
        <f>G160+G158</f>
        <v>5736.4</v>
      </c>
      <c r="I157" s="20"/>
    </row>
    <row r="158" spans="1:9" ht="65.25" customHeight="1" hidden="1">
      <c r="A158" s="5" t="s">
        <v>15</v>
      </c>
      <c r="B158" s="24" t="s">
        <v>119</v>
      </c>
      <c r="C158" s="30" t="s">
        <v>24</v>
      </c>
      <c r="D158" s="30" t="s">
        <v>26</v>
      </c>
      <c r="E158" s="31" t="s">
        <v>112</v>
      </c>
      <c r="F158" s="31" t="s">
        <v>120</v>
      </c>
      <c r="G158" s="32">
        <f>SUM(G159)</f>
        <v>0</v>
      </c>
      <c r="I158" s="20"/>
    </row>
    <row r="159" spans="1:9" ht="28.5" customHeight="1" hidden="1">
      <c r="A159" s="5" t="s">
        <v>117</v>
      </c>
      <c r="B159" s="23" t="s">
        <v>110</v>
      </c>
      <c r="C159" s="30" t="s">
        <v>24</v>
      </c>
      <c r="D159" s="30" t="s">
        <v>26</v>
      </c>
      <c r="E159" s="31" t="s">
        <v>112</v>
      </c>
      <c r="F159" s="31" t="s">
        <v>109</v>
      </c>
      <c r="G159" s="32">
        <v>0</v>
      </c>
      <c r="I159" s="20"/>
    </row>
    <row r="160" spans="1:9" ht="29.25" customHeight="1">
      <c r="A160" s="5" t="s">
        <v>15</v>
      </c>
      <c r="B160" s="23" t="s">
        <v>122</v>
      </c>
      <c r="C160" s="30" t="s">
        <v>24</v>
      </c>
      <c r="D160" s="30" t="s">
        <v>26</v>
      </c>
      <c r="E160" s="31" t="s">
        <v>435</v>
      </c>
      <c r="F160" s="31" t="s">
        <v>121</v>
      </c>
      <c r="G160" s="32">
        <f>SUM(G161)</f>
        <v>5736.4</v>
      </c>
      <c r="I160" s="20"/>
    </row>
    <row r="161" spans="1:9" ht="40.5" customHeight="1">
      <c r="A161" s="5" t="s">
        <v>117</v>
      </c>
      <c r="B161" s="23" t="s">
        <v>111</v>
      </c>
      <c r="C161" s="30" t="s">
        <v>24</v>
      </c>
      <c r="D161" s="2" t="s">
        <v>26</v>
      </c>
      <c r="E161" s="25" t="s">
        <v>435</v>
      </c>
      <c r="F161" s="25" t="s">
        <v>91</v>
      </c>
      <c r="G161" s="26">
        <v>5736.4</v>
      </c>
      <c r="I161" s="20"/>
    </row>
    <row r="162" spans="1:11" ht="15.75">
      <c r="A162" s="46"/>
      <c r="B162" s="47" t="s">
        <v>85</v>
      </c>
      <c r="C162" s="48"/>
      <c r="D162" s="49"/>
      <c r="E162" s="50"/>
      <c r="F162" s="51"/>
      <c r="G162" s="4">
        <f>G12+G35+G154</f>
        <v>153840.4</v>
      </c>
      <c r="I162" s="20"/>
      <c r="K162" s="20"/>
    </row>
    <row r="163" spans="1:9" ht="19.5" customHeight="1">
      <c r="A163" s="52"/>
      <c r="B163" s="53"/>
      <c r="C163" s="54"/>
      <c r="D163" s="55"/>
      <c r="E163" s="52"/>
      <c r="F163" s="56"/>
      <c r="G163" s="42"/>
      <c r="I163" s="20"/>
    </row>
    <row r="164" spans="1:7" ht="13.5" customHeight="1">
      <c r="A164" s="173"/>
      <c r="B164" s="173"/>
      <c r="C164" s="173"/>
      <c r="D164" s="173"/>
      <c r="E164" s="173"/>
      <c r="F164" s="173"/>
      <c r="G164" s="173"/>
    </row>
    <row r="165" spans="1:4" ht="9" customHeight="1">
      <c r="A165" s="81"/>
      <c r="B165" s="7"/>
      <c r="C165" s="7"/>
      <c r="D165" s="7"/>
    </row>
    <row r="166" spans="1:7" ht="12.75" customHeight="1">
      <c r="A166" s="173"/>
      <c r="B166" s="173"/>
      <c r="C166" s="173"/>
      <c r="D166" s="173"/>
      <c r="E166" s="173"/>
      <c r="F166" s="173"/>
      <c r="G166" s="173"/>
    </row>
  </sheetData>
  <sheetProtection/>
  <mergeCells count="11">
    <mergeCell ref="A1:G1"/>
    <mergeCell ref="A7:G7"/>
    <mergeCell ref="A3:G3"/>
    <mergeCell ref="A4:G4"/>
    <mergeCell ref="A8:G8"/>
    <mergeCell ref="A5:G5"/>
    <mergeCell ref="A6:G6"/>
    <mergeCell ref="A9:G9"/>
    <mergeCell ref="B10:G10"/>
    <mergeCell ref="A166:G166"/>
    <mergeCell ref="A164:G164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50">
      <selection activeCell="F171" sqref="F171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6" t="s">
        <v>185</v>
      </c>
      <c r="B1" s="176"/>
      <c r="C1" s="176"/>
      <c r="D1" s="176"/>
      <c r="E1" s="176"/>
      <c r="F1" s="176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4" t="s">
        <v>424</v>
      </c>
      <c r="B3" s="174"/>
      <c r="C3" s="174"/>
      <c r="D3" s="175"/>
      <c r="E3" s="175"/>
      <c r="F3" s="175"/>
      <c r="G3" s="10"/>
      <c r="H3" s="10"/>
      <c r="I3" s="10"/>
      <c r="J3" s="10"/>
      <c r="K3" s="10"/>
    </row>
    <row r="4" spans="1:7" ht="15" customHeight="1" hidden="1">
      <c r="A4" s="174" t="s">
        <v>226</v>
      </c>
      <c r="B4" s="174"/>
      <c r="C4" s="174"/>
      <c r="D4" s="174"/>
      <c r="E4" s="175"/>
      <c r="F4" s="175"/>
      <c r="G4" s="175"/>
    </row>
    <row r="5" spans="1:7" ht="13.5" customHeight="1" hidden="1">
      <c r="A5" s="174" t="s">
        <v>86</v>
      </c>
      <c r="B5" s="174"/>
      <c r="C5" s="174"/>
      <c r="D5" s="174"/>
      <c r="E5" s="175"/>
      <c r="F5" s="175"/>
      <c r="G5" s="175"/>
    </row>
    <row r="6" spans="1:7" ht="15" customHeight="1" hidden="1">
      <c r="A6" s="174" t="s">
        <v>407</v>
      </c>
      <c r="B6" s="174"/>
      <c r="C6" s="174"/>
      <c r="D6" s="174"/>
      <c r="E6" s="175"/>
      <c r="F6" s="175"/>
      <c r="G6" s="175"/>
    </row>
    <row r="7" spans="1:11" ht="28.5" customHeight="1">
      <c r="A7" s="174" t="s">
        <v>425</v>
      </c>
      <c r="B7" s="174"/>
      <c r="C7" s="174"/>
      <c r="D7" s="174"/>
      <c r="E7" s="174"/>
      <c r="F7" s="174"/>
      <c r="G7" s="10"/>
      <c r="H7" s="10"/>
      <c r="I7" s="10"/>
      <c r="J7" s="10"/>
      <c r="K7" s="10"/>
    </row>
    <row r="8" spans="1:11" ht="13.5" customHeight="1">
      <c r="A8" s="174"/>
      <c r="B8" s="174"/>
      <c r="C8" s="174"/>
      <c r="D8" s="175"/>
      <c r="E8" s="175"/>
      <c r="F8" s="175"/>
      <c r="G8" s="10"/>
      <c r="H8" s="10"/>
      <c r="I8" s="10"/>
      <c r="J8" s="10"/>
      <c r="K8" s="10"/>
    </row>
    <row r="9" spans="1:6" ht="75.75" customHeight="1">
      <c r="A9" s="169" t="s">
        <v>428</v>
      </c>
      <c r="B9" s="177"/>
      <c r="C9" s="177"/>
      <c r="D9" s="177"/>
      <c r="E9" s="177"/>
      <c r="F9" s="177"/>
    </row>
    <row r="10" spans="1:6" ht="13.5" customHeight="1">
      <c r="A10" s="79"/>
      <c r="B10" s="178" t="s">
        <v>3</v>
      </c>
      <c r="C10" s="178"/>
      <c r="D10" s="178"/>
      <c r="E10" s="178"/>
      <c r="F10" s="178"/>
    </row>
    <row r="11" spans="1:9" ht="57.75" customHeight="1">
      <c r="A11" s="78" t="s">
        <v>140</v>
      </c>
      <c r="B11" s="12" t="s">
        <v>4</v>
      </c>
      <c r="C11" s="12" t="s">
        <v>141</v>
      </c>
      <c r="D11" s="12" t="s">
        <v>142</v>
      </c>
      <c r="E11" s="12" t="s">
        <v>143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F13+F19+F30+F51+F57+F61</f>
        <v>28371.6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1254.9</v>
      </c>
      <c r="H13" s="22"/>
      <c r="J13" s="20"/>
    </row>
    <row r="14" spans="1:9" ht="13.5" customHeight="1">
      <c r="A14" s="23" t="s">
        <v>14</v>
      </c>
      <c r="B14" s="74" t="s">
        <v>157</v>
      </c>
      <c r="C14" s="2" t="s">
        <v>13</v>
      </c>
      <c r="D14" s="25" t="s">
        <v>186</v>
      </c>
      <c r="E14" s="25"/>
      <c r="F14" s="26">
        <f>SUM(F15+F17)</f>
        <v>1254.9</v>
      </c>
      <c r="H14" s="27"/>
      <c r="I14" s="7"/>
    </row>
    <row r="15" spans="1:9" ht="53.25" customHeight="1">
      <c r="A15" s="23" t="s">
        <v>15</v>
      </c>
      <c r="B15" s="23" t="s">
        <v>119</v>
      </c>
      <c r="C15" s="2" t="s">
        <v>13</v>
      </c>
      <c r="D15" s="25" t="s">
        <v>186</v>
      </c>
      <c r="E15" s="25" t="s">
        <v>120</v>
      </c>
      <c r="F15" s="26">
        <f>SUM(F16)</f>
        <v>1224.9</v>
      </c>
      <c r="H15" s="27"/>
      <c r="I15" s="7"/>
    </row>
    <row r="16" spans="1:9" ht="24.75" customHeight="1">
      <c r="A16" s="28" t="s">
        <v>117</v>
      </c>
      <c r="B16" s="23" t="s">
        <v>110</v>
      </c>
      <c r="C16" s="2" t="s">
        <v>13</v>
      </c>
      <c r="D16" s="25" t="s">
        <v>186</v>
      </c>
      <c r="E16" s="25" t="s">
        <v>109</v>
      </c>
      <c r="F16" s="26">
        <f>SUM(ведомственная!G17)</f>
        <v>1224.9</v>
      </c>
      <c r="H16" s="27"/>
      <c r="I16" s="27"/>
    </row>
    <row r="17" spans="1:9" ht="27" customHeight="1">
      <c r="A17" s="28" t="s">
        <v>57</v>
      </c>
      <c r="B17" s="23" t="s">
        <v>122</v>
      </c>
      <c r="C17" s="2" t="s">
        <v>13</v>
      </c>
      <c r="D17" s="25" t="s">
        <v>186</v>
      </c>
      <c r="E17" s="25" t="s">
        <v>121</v>
      </c>
      <c r="F17" s="26">
        <f>SUM(F18)</f>
        <v>30</v>
      </c>
      <c r="H17" s="27"/>
      <c r="I17" s="27"/>
    </row>
    <row r="18" spans="1:9" ht="30" customHeight="1">
      <c r="A18" s="28" t="s">
        <v>118</v>
      </c>
      <c r="B18" s="23" t="s">
        <v>111</v>
      </c>
      <c r="C18" s="2" t="s">
        <v>13</v>
      </c>
      <c r="D18" s="25" t="s">
        <v>186</v>
      </c>
      <c r="E18" s="25" t="s">
        <v>91</v>
      </c>
      <c r="F18" s="26">
        <f>SUM(ведомственная!G19)</f>
        <v>30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1884.8</v>
      </c>
      <c r="H19" s="20"/>
      <c r="J19" s="20"/>
    </row>
    <row r="20" spans="1:10" ht="81" customHeight="1">
      <c r="A20" s="23" t="s">
        <v>19</v>
      </c>
      <c r="B20" s="84" t="s">
        <v>179</v>
      </c>
      <c r="C20" s="30" t="s">
        <v>18</v>
      </c>
      <c r="D20" s="31" t="s">
        <v>188</v>
      </c>
      <c r="E20" s="31"/>
      <c r="F20" s="32">
        <f>F21</f>
        <v>117</v>
      </c>
      <c r="H20" s="20"/>
      <c r="J20" s="20"/>
    </row>
    <row r="21" spans="1:10" ht="51.75" customHeight="1">
      <c r="A21" s="23" t="s">
        <v>20</v>
      </c>
      <c r="B21" s="23" t="s">
        <v>119</v>
      </c>
      <c r="C21" s="30" t="s">
        <v>18</v>
      </c>
      <c r="D21" s="31" t="s">
        <v>188</v>
      </c>
      <c r="E21" s="31" t="s">
        <v>120</v>
      </c>
      <c r="F21" s="32">
        <f>SUM(F22)</f>
        <v>117</v>
      </c>
      <c r="H21" s="20"/>
      <c r="J21" s="20"/>
    </row>
    <row r="22" spans="1:10" ht="26.25" customHeight="1">
      <c r="A22" s="23" t="s">
        <v>125</v>
      </c>
      <c r="B22" s="23" t="s">
        <v>110</v>
      </c>
      <c r="C22" s="30" t="s">
        <v>18</v>
      </c>
      <c r="D22" s="31" t="s">
        <v>188</v>
      </c>
      <c r="E22" s="31" t="s">
        <v>109</v>
      </c>
      <c r="F22" s="32">
        <f>SUM(ведомственная!G23)</f>
        <v>117</v>
      </c>
      <c r="H22" s="20"/>
      <c r="J22" s="20"/>
    </row>
    <row r="23" spans="1:8" ht="27" customHeight="1">
      <c r="A23" s="5" t="s">
        <v>21</v>
      </c>
      <c r="B23" s="74" t="s">
        <v>159</v>
      </c>
      <c r="C23" s="2" t="s">
        <v>18</v>
      </c>
      <c r="D23" s="31" t="s">
        <v>188</v>
      </c>
      <c r="E23" s="25"/>
      <c r="F23" s="26">
        <f>F24+F26+F28</f>
        <v>1767.8</v>
      </c>
      <c r="H23" s="20"/>
    </row>
    <row r="24" spans="1:8" ht="54" customHeight="1">
      <c r="A24" s="5" t="s">
        <v>60</v>
      </c>
      <c r="B24" s="23" t="s">
        <v>119</v>
      </c>
      <c r="C24" s="2" t="s">
        <v>18</v>
      </c>
      <c r="D24" s="25" t="s">
        <v>187</v>
      </c>
      <c r="E24" s="25" t="s">
        <v>120</v>
      </c>
      <c r="F24" s="26">
        <f>SUM(F25)</f>
        <v>1521.7</v>
      </c>
      <c r="H24" s="20"/>
    </row>
    <row r="25" spans="1:8" ht="27.75" customHeight="1">
      <c r="A25" s="5" t="s">
        <v>126</v>
      </c>
      <c r="B25" s="23" t="s">
        <v>110</v>
      </c>
      <c r="C25" s="2" t="s">
        <v>18</v>
      </c>
      <c r="D25" s="25" t="s">
        <v>187</v>
      </c>
      <c r="E25" s="25" t="s">
        <v>109</v>
      </c>
      <c r="F25" s="26">
        <f>SUM(ведомственная!G26)</f>
        <v>1521.7</v>
      </c>
      <c r="H25" s="20"/>
    </row>
    <row r="26" spans="1:8" ht="30.75" customHeight="1">
      <c r="A26" s="5" t="s">
        <v>99</v>
      </c>
      <c r="B26" s="23" t="s">
        <v>122</v>
      </c>
      <c r="C26" s="2" t="s">
        <v>128</v>
      </c>
      <c r="D26" s="25" t="s">
        <v>187</v>
      </c>
      <c r="E26" s="25" t="s">
        <v>121</v>
      </c>
      <c r="F26" s="26">
        <f>SUM(F27)</f>
        <v>242.6</v>
      </c>
      <c r="H26" s="20"/>
    </row>
    <row r="27" spans="1:8" ht="32.25" customHeight="1">
      <c r="A27" s="5" t="s">
        <v>127</v>
      </c>
      <c r="B27" s="23" t="s">
        <v>111</v>
      </c>
      <c r="C27" s="2" t="s">
        <v>18</v>
      </c>
      <c r="D27" s="25" t="s">
        <v>187</v>
      </c>
      <c r="E27" s="25" t="s">
        <v>91</v>
      </c>
      <c r="F27" s="26">
        <f>SUM(ведомственная!G28)</f>
        <v>242.6</v>
      </c>
      <c r="H27" s="20"/>
    </row>
    <row r="28" spans="1:8" ht="24.75" customHeight="1">
      <c r="A28" s="5" t="s">
        <v>100</v>
      </c>
      <c r="B28" s="23" t="s">
        <v>130</v>
      </c>
      <c r="C28" s="2" t="s">
        <v>18</v>
      </c>
      <c r="D28" s="25" t="s">
        <v>187</v>
      </c>
      <c r="E28" s="25" t="s">
        <v>129</v>
      </c>
      <c r="F28" s="26">
        <f>SUM(F29)</f>
        <v>3.5</v>
      </c>
      <c r="H28" s="20"/>
    </row>
    <row r="29" spans="1:8" ht="27.75" customHeight="1">
      <c r="A29" s="5" t="s">
        <v>101</v>
      </c>
      <c r="B29" s="23" t="s">
        <v>92</v>
      </c>
      <c r="C29" s="2" t="s">
        <v>18</v>
      </c>
      <c r="D29" s="25" t="s">
        <v>187</v>
      </c>
      <c r="E29" s="25" t="s">
        <v>93</v>
      </c>
      <c r="F29" s="26">
        <f>SUM(ведомственная!G30)</f>
        <v>3.5</v>
      </c>
      <c r="H29" s="20"/>
    </row>
    <row r="30" spans="1:10" ht="44.2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F31+F36+F43+F46</f>
        <v>19311.5</v>
      </c>
      <c r="H30" s="36"/>
      <c r="J30" s="20"/>
    </row>
    <row r="31" spans="1:10" ht="42" customHeight="1">
      <c r="A31" s="23" t="s">
        <v>37</v>
      </c>
      <c r="B31" s="74" t="s">
        <v>160</v>
      </c>
      <c r="C31" s="30" t="s">
        <v>29</v>
      </c>
      <c r="D31" s="31" t="s">
        <v>189</v>
      </c>
      <c r="E31" s="31"/>
      <c r="F31" s="32">
        <f>F32+F34</f>
        <v>1246</v>
      </c>
      <c r="H31" s="36"/>
      <c r="J31" s="20"/>
    </row>
    <row r="32" spans="1:10" ht="56.25" customHeight="1">
      <c r="A32" s="23" t="s">
        <v>39</v>
      </c>
      <c r="B32" s="23" t="s">
        <v>119</v>
      </c>
      <c r="C32" s="30" t="s">
        <v>29</v>
      </c>
      <c r="D32" s="31" t="s">
        <v>189</v>
      </c>
      <c r="E32" s="31" t="s">
        <v>120</v>
      </c>
      <c r="F32" s="32">
        <f>SUM(F33)</f>
        <v>1224.9</v>
      </c>
      <c r="H32" s="36"/>
      <c r="J32" s="20"/>
    </row>
    <row r="33" spans="1:10" ht="28.5" customHeight="1">
      <c r="A33" s="23" t="s">
        <v>134</v>
      </c>
      <c r="B33" s="23" t="s">
        <v>110</v>
      </c>
      <c r="C33" s="30" t="s">
        <v>29</v>
      </c>
      <c r="D33" s="31" t="s">
        <v>189</v>
      </c>
      <c r="E33" s="31" t="s">
        <v>109</v>
      </c>
      <c r="F33" s="32">
        <f>SUM(ведомственная!G40)</f>
        <v>1224.9</v>
      </c>
      <c r="H33" s="36"/>
      <c r="J33" s="20"/>
    </row>
    <row r="34" spans="1:10" ht="30" customHeight="1">
      <c r="A34" s="23" t="s">
        <v>144</v>
      </c>
      <c r="B34" s="23" t="s">
        <v>122</v>
      </c>
      <c r="C34" s="30" t="s">
        <v>29</v>
      </c>
      <c r="D34" s="31" t="s">
        <v>189</v>
      </c>
      <c r="E34" s="31" t="s">
        <v>121</v>
      </c>
      <c r="F34" s="32">
        <f>SUM(F35)</f>
        <v>21.1</v>
      </c>
      <c r="H34" s="36"/>
      <c r="J34" s="20"/>
    </row>
    <row r="35" spans="1:10" ht="30" customHeight="1">
      <c r="A35" s="23" t="s">
        <v>145</v>
      </c>
      <c r="B35" s="23" t="s">
        <v>111</v>
      </c>
      <c r="C35" s="30" t="s">
        <v>29</v>
      </c>
      <c r="D35" s="31" t="s">
        <v>189</v>
      </c>
      <c r="E35" s="31" t="s">
        <v>91</v>
      </c>
      <c r="F35" s="32">
        <f>SUM(ведомственная!G42)</f>
        <v>21.1</v>
      </c>
      <c r="H35" s="36"/>
      <c r="J35" s="20"/>
    </row>
    <row r="36" spans="1:10" ht="42.75" customHeight="1">
      <c r="A36" s="23" t="s">
        <v>40</v>
      </c>
      <c r="B36" s="74" t="s">
        <v>161</v>
      </c>
      <c r="C36" s="30" t="s">
        <v>29</v>
      </c>
      <c r="D36" s="31" t="s">
        <v>190</v>
      </c>
      <c r="E36" s="31"/>
      <c r="F36" s="32">
        <f>F37+F39+F41</f>
        <v>14604.5</v>
      </c>
      <c r="H36" s="36"/>
      <c r="J36" s="20"/>
    </row>
    <row r="37" spans="1:10" ht="54.75" customHeight="1">
      <c r="A37" s="23" t="s">
        <v>41</v>
      </c>
      <c r="B37" s="23" t="s">
        <v>119</v>
      </c>
      <c r="C37" s="30" t="s">
        <v>29</v>
      </c>
      <c r="D37" s="31" t="s">
        <v>190</v>
      </c>
      <c r="E37" s="31" t="s">
        <v>120</v>
      </c>
      <c r="F37" s="32">
        <f>SUM(F38)</f>
        <v>12124.1</v>
      </c>
      <c r="H37" s="36"/>
      <c r="J37" s="20"/>
    </row>
    <row r="38" spans="1:10" ht="28.5" customHeight="1">
      <c r="A38" s="23" t="s">
        <v>135</v>
      </c>
      <c r="B38" s="23" t="s">
        <v>110</v>
      </c>
      <c r="C38" s="30" t="s">
        <v>29</v>
      </c>
      <c r="D38" s="31" t="s">
        <v>190</v>
      </c>
      <c r="E38" s="31" t="s">
        <v>109</v>
      </c>
      <c r="F38" s="32">
        <f>SUM(ведомственная!G45)</f>
        <v>12124.1</v>
      </c>
      <c r="H38" s="36"/>
      <c r="J38" s="20"/>
    </row>
    <row r="39" spans="1:10" ht="28.5" customHeight="1">
      <c r="A39" s="23" t="s">
        <v>146</v>
      </c>
      <c r="B39" s="23" t="s">
        <v>122</v>
      </c>
      <c r="C39" s="30" t="s">
        <v>29</v>
      </c>
      <c r="D39" s="31" t="s">
        <v>190</v>
      </c>
      <c r="E39" s="31" t="s">
        <v>121</v>
      </c>
      <c r="F39" s="32">
        <f>SUM(F40)</f>
        <v>2455.4</v>
      </c>
      <c r="H39" s="36"/>
      <c r="J39" s="20"/>
    </row>
    <row r="40" spans="1:10" ht="32.25" customHeight="1">
      <c r="A40" s="23" t="s">
        <v>147</v>
      </c>
      <c r="B40" s="23" t="s">
        <v>111</v>
      </c>
      <c r="C40" s="30" t="s">
        <v>29</v>
      </c>
      <c r="D40" s="31" t="s">
        <v>190</v>
      </c>
      <c r="E40" s="31" t="s">
        <v>91</v>
      </c>
      <c r="F40" s="32">
        <f>SUM(ведомственная!G47)</f>
        <v>2455.4</v>
      </c>
      <c r="H40" s="36"/>
      <c r="J40" s="20"/>
    </row>
    <row r="41" spans="1:10" ht="21" customHeight="1">
      <c r="A41" s="23" t="s">
        <v>148</v>
      </c>
      <c r="B41" s="23" t="s">
        <v>130</v>
      </c>
      <c r="C41" s="30" t="s">
        <v>29</v>
      </c>
      <c r="D41" s="31" t="s">
        <v>190</v>
      </c>
      <c r="E41" s="31" t="s">
        <v>129</v>
      </c>
      <c r="F41" s="32">
        <f>SUM(F42)</f>
        <v>25</v>
      </c>
      <c r="H41" s="36"/>
      <c r="J41" s="20"/>
    </row>
    <row r="42" spans="1:10" ht="29.25" customHeight="1">
      <c r="A42" s="23" t="s">
        <v>149</v>
      </c>
      <c r="B42" s="23" t="s">
        <v>92</v>
      </c>
      <c r="C42" s="30" t="s">
        <v>29</v>
      </c>
      <c r="D42" s="31" t="s">
        <v>190</v>
      </c>
      <c r="E42" s="31" t="s">
        <v>93</v>
      </c>
      <c r="F42" s="32">
        <f>SUM(ведомственная!G49)</f>
        <v>25</v>
      </c>
      <c r="H42" s="36"/>
      <c r="J42" s="20"/>
    </row>
    <row r="43" spans="1:10" ht="56.25" customHeight="1">
      <c r="A43" s="23" t="s">
        <v>42</v>
      </c>
      <c r="B43" s="82" t="s">
        <v>224</v>
      </c>
      <c r="C43" s="30" t="s">
        <v>29</v>
      </c>
      <c r="D43" s="31" t="s">
        <v>217</v>
      </c>
      <c r="E43" s="31"/>
      <c r="F43" s="32">
        <f>F44</f>
        <v>7.2</v>
      </c>
      <c r="H43" s="36"/>
      <c r="J43" s="20"/>
    </row>
    <row r="44" spans="1:10" ht="26.25" customHeight="1">
      <c r="A44" s="23" t="s">
        <v>43</v>
      </c>
      <c r="B44" s="23" t="s">
        <v>122</v>
      </c>
      <c r="C44" s="30" t="s">
        <v>29</v>
      </c>
      <c r="D44" s="31" t="s">
        <v>217</v>
      </c>
      <c r="E44" s="31" t="s">
        <v>121</v>
      </c>
      <c r="F44" s="32">
        <f>SUM(F45)</f>
        <v>7.2</v>
      </c>
      <c r="H44" s="36"/>
      <c r="J44" s="20"/>
    </row>
    <row r="45" spans="1:10" ht="32.25" customHeight="1">
      <c r="A45" s="23" t="s">
        <v>136</v>
      </c>
      <c r="B45" s="23" t="s">
        <v>111</v>
      </c>
      <c r="C45" s="30" t="s">
        <v>29</v>
      </c>
      <c r="D45" s="31" t="s">
        <v>217</v>
      </c>
      <c r="E45" s="31" t="s">
        <v>91</v>
      </c>
      <c r="F45" s="32">
        <f>SUM(ведомственная!G52)</f>
        <v>7.2</v>
      </c>
      <c r="H45" s="36"/>
      <c r="J45" s="20"/>
    </row>
    <row r="46" spans="1:6" s="39" customFormat="1" ht="54">
      <c r="A46" s="23" t="s">
        <v>105</v>
      </c>
      <c r="B46" s="74" t="s">
        <v>220</v>
      </c>
      <c r="C46" s="30" t="s">
        <v>29</v>
      </c>
      <c r="D46" s="31" t="s">
        <v>219</v>
      </c>
      <c r="E46" s="31"/>
      <c r="F46" s="32">
        <f>F47+F49</f>
        <v>3453.7999999999997</v>
      </c>
    </row>
    <row r="47" spans="1:6" s="39" customFormat="1" ht="56.25" customHeight="1">
      <c r="A47" s="23" t="s">
        <v>106</v>
      </c>
      <c r="B47" s="23" t="s">
        <v>119</v>
      </c>
      <c r="C47" s="30" t="s">
        <v>29</v>
      </c>
      <c r="D47" s="31" t="s">
        <v>219</v>
      </c>
      <c r="E47" s="31" t="s">
        <v>120</v>
      </c>
      <c r="F47" s="32">
        <f>SUM(F48)</f>
        <v>3190.6</v>
      </c>
    </row>
    <row r="48" spans="1:6" s="39" customFormat="1" ht="25.5">
      <c r="A48" s="23" t="s">
        <v>108</v>
      </c>
      <c r="B48" s="23" t="s">
        <v>110</v>
      </c>
      <c r="C48" s="30" t="s">
        <v>29</v>
      </c>
      <c r="D48" s="31" t="s">
        <v>219</v>
      </c>
      <c r="E48" s="31" t="s">
        <v>109</v>
      </c>
      <c r="F48" s="32">
        <f>SUM(ведомственная!G55)</f>
        <v>3190.6</v>
      </c>
    </row>
    <row r="49" spans="1:6" s="41" customFormat="1" ht="29.25" customHeight="1">
      <c r="A49" s="23" t="s">
        <v>215</v>
      </c>
      <c r="B49" s="23" t="s">
        <v>122</v>
      </c>
      <c r="C49" s="30" t="s">
        <v>29</v>
      </c>
      <c r="D49" s="31" t="s">
        <v>219</v>
      </c>
      <c r="E49" s="31" t="s">
        <v>121</v>
      </c>
      <c r="F49" s="32">
        <f>SUM(F50)</f>
        <v>263.2</v>
      </c>
    </row>
    <row r="50" spans="1:7" s="41" customFormat="1" ht="32.25" customHeight="1">
      <c r="A50" s="23" t="s">
        <v>216</v>
      </c>
      <c r="B50" s="23" t="s">
        <v>111</v>
      </c>
      <c r="C50" s="30" t="s">
        <v>29</v>
      </c>
      <c r="D50" s="31" t="s">
        <v>219</v>
      </c>
      <c r="E50" s="31" t="s">
        <v>91</v>
      </c>
      <c r="F50" s="32">
        <f>SUM(ведомственная!G57)</f>
        <v>263.2</v>
      </c>
      <c r="G50" s="39"/>
    </row>
    <row r="51" spans="1:6" ht="15.75" customHeight="1">
      <c r="A51" s="34" t="s">
        <v>62</v>
      </c>
      <c r="B51" s="21" t="s">
        <v>25</v>
      </c>
      <c r="C51" s="6" t="s">
        <v>26</v>
      </c>
      <c r="D51" s="33"/>
      <c r="E51" s="33"/>
      <c r="F51" s="8">
        <f>F52</f>
        <v>5736.4</v>
      </c>
    </row>
    <row r="52" spans="1:6" ht="40.5" customHeight="1">
      <c r="A52" s="5" t="s">
        <v>63</v>
      </c>
      <c r="B52" s="24" t="s">
        <v>436</v>
      </c>
      <c r="C52" s="30" t="s">
        <v>26</v>
      </c>
      <c r="D52" s="31" t="s">
        <v>435</v>
      </c>
      <c r="E52" s="31"/>
      <c r="F52" s="32">
        <f>F55+F53</f>
        <v>5736.4</v>
      </c>
    </row>
    <row r="53" spans="1:6" ht="51.75" customHeight="1" hidden="1">
      <c r="A53" s="5" t="s">
        <v>64</v>
      </c>
      <c r="B53" s="23" t="s">
        <v>119</v>
      </c>
      <c r="C53" s="30" t="s">
        <v>26</v>
      </c>
      <c r="D53" s="31" t="s">
        <v>112</v>
      </c>
      <c r="E53" s="31" t="s">
        <v>120</v>
      </c>
      <c r="F53" s="32">
        <f>SUM(F54)</f>
        <v>0</v>
      </c>
    </row>
    <row r="54" spans="1:6" ht="25.5" customHeight="1" hidden="1">
      <c r="A54" s="5" t="s">
        <v>150</v>
      </c>
      <c r="B54" s="23" t="s">
        <v>110</v>
      </c>
      <c r="C54" s="30" t="s">
        <v>26</v>
      </c>
      <c r="D54" s="31" t="s">
        <v>112</v>
      </c>
      <c r="E54" s="31" t="s">
        <v>109</v>
      </c>
      <c r="F54" s="32">
        <v>0</v>
      </c>
    </row>
    <row r="55" spans="1:6" ht="29.25" customHeight="1">
      <c r="A55" s="5" t="s">
        <v>155</v>
      </c>
      <c r="B55" s="23" t="s">
        <v>122</v>
      </c>
      <c r="C55" s="30" t="s">
        <v>26</v>
      </c>
      <c r="D55" s="31" t="s">
        <v>435</v>
      </c>
      <c r="E55" s="31" t="s">
        <v>121</v>
      </c>
      <c r="F55" s="32">
        <f>SUM(F56)</f>
        <v>5736.4</v>
      </c>
    </row>
    <row r="56" spans="1:6" ht="25.5">
      <c r="A56" s="5" t="s">
        <v>156</v>
      </c>
      <c r="B56" s="23" t="s">
        <v>111</v>
      </c>
      <c r="C56" s="2" t="s">
        <v>26</v>
      </c>
      <c r="D56" s="25" t="s">
        <v>435</v>
      </c>
      <c r="E56" s="25" t="s">
        <v>91</v>
      </c>
      <c r="F56" s="26">
        <f>SUM(ведомственная!G156)</f>
        <v>5736.4</v>
      </c>
    </row>
    <row r="57" spans="1:6" ht="15.75" customHeight="1">
      <c r="A57" s="35" t="s">
        <v>151</v>
      </c>
      <c r="B57" s="15" t="s">
        <v>32</v>
      </c>
      <c r="C57" s="16" t="s">
        <v>33</v>
      </c>
      <c r="D57" s="3"/>
      <c r="E57" s="3"/>
      <c r="F57" s="4">
        <f>F58</f>
        <v>100</v>
      </c>
    </row>
    <row r="58" spans="1:6" ht="26.25" customHeight="1">
      <c r="A58" s="37" t="s">
        <v>152</v>
      </c>
      <c r="B58" s="74" t="s">
        <v>162</v>
      </c>
      <c r="C58" s="2" t="s">
        <v>33</v>
      </c>
      <c r="D58" s="2" t="s">
        <v>191</v>
      </c>
      <c r="E58" s="25"/>
      <c r="F58" s="26">
        <f>F59</f>
        <v>100</v>
      </c>
    </row>
    <row r="59" spans="1:6" ht="18.75" customHeight="1">
      <c r="A59" s="37" t="s">
        <v>153</v>
      </c>
      <c r="B59" s="23" t="s">
        <v>130</v>
      </c>
      <c r="C59" s="2" t="s">
        <v>33</v>
      </c>
      <c r="D59" s="2" t="s">
        <v>191</v>
      </c>
      <c r="E59" s="25" t="s">
        <v>129</v>
      </c>
      <c r="F59" s="26">
        <f>SUM(F60)</f>
        <v>100</v>
      </c>
    </row>
    <row r="60" spans="1:6" ht="28.5" customHeight="1">
      <c r="A60" s="37" t="s">
        <v>154</v>
      </c>
      <c r="B60" s="23" t="s">
        <v>95</v>
      </c>
      <c r="C60" s="2" t="s">
        <v>33</v>
      </c>
      <c r="D60" s="2" t="s">
        <v>191</v>
      </c>
      <c r="E60" s="25" t="s">
        <v>94</v>
      </c>
      <c r="F60" s="26">
        <f>SUM(ведомственная!G61)</f>
        <v>100</v>
      </c>
    </row>
    <row r="61" spans="1:6" ht="18" customHeight="1">
      <c r="A61" s="35" t="s">
        <v>431</v>
      </c>
      <c r="B61" s="35" t="s">
        <v>35</v>
      </c>
      <c r="C61" s="16" t="s">
        <v>36</v>
      </c>
      <c r="D61" s="3"/>
      <c r="E61" s="3"/>
      <c r="F61" s="4">
        <f>F62+F65</f>
        <v>84</v>
      </c>
    </row>
    <row r="62" spans="1:6" ht="40.5" customHeight="1" hidden="1">
      <c r="A62" s="38" t="s">
        <v>432</v>
      </c>
      <c r="B62" s="83" t="s">
        <v>38</v>
      </c>
      <c r="C62" s="30" t="s">
        <v>36</v>
      </c>
      <c r="D62" s="31" t="s">
        <v>192</v>
      </c>
      <c r="E62" s="31"/>
      <c r="F62" s="32">
        <f>F63</f>
        <v>0</v>
      </c>
    </row>
    <row r="63" spans="1:6" ht="29.25" customHeight="1" hidden="1">
      <c r="A63" s="38" t="s">
        <v>433</v>
      </c>
      <c r="B63" s="23" t="s">
        <v>122</v>
      </c>
      <c r="C63" s="30" t="s">
        <v>36</v>
      </c>
      <c r="D63" s="31" t="s">
        <v>192</v>
      </c>
      <c r="E63" s="31" t="s">
        <v>121</v>
      </c>
      <c r="F63" s="32">
        <f>SUM(F64)</f>
        <v>0</v>
      </c>
    </row>
    <row r="64" spans="1:6" ht="25.5" customHeight="1" hidden="1">
      <c r="A64" s="38" t="s">
        <v>434</v>
      </c>
      <c r="B64" s="23" t="s">
        <v>111</v>
      </c>
      <c r="C64" s="30" t="s">
        <v>36</v>
      </c>
      <c r="D64" s="31" t="s">
        <v>192</v>
      </c>
      <c r="E64" s="31" t="s">
        <v>91</v>
      </c>
      <c r="F64" s="32">
        <v>0</v>
      </c>
    </row>
    <row r="65" spans="1:6" ht="42" customHeight="1">
      <c r="A65" s="37" t="s">
        <v>432</v>
      </c>
      <c r="B65" s="74" t="s">
        <v>163</v>
      </c>
      <c r="C65" s="2" t="s">
        <v>36</v>
      </c>
      <c r="D65" s="2" t="s">
        <v>193</v>
      </c>
      <c r="E65" s="25"/>
      <c r="F65" s="26">
        <f>F66</f>
        <v>84</v>
      </c>
    </row>
    <row r="66" spans="1:6" ht="20.25" customHeight="1">
      <c r="A66" s="37" t="s">
        <v>433</v>
      </c>
      <c r="B66" s="23" t="s">
        <v>130</v>
      </c>
      <c r="C66" s="2" t="s">
        <v>36</v>
      </c>
      <c r="D66" s="2" t="s">
        <v>193</v>
      </c>
      <c r="E66" s="25" t="s">
        <v>129</v>
      </c>
      <c r="F66" s="26">
        <f>SUM(F67)</f>
        <v>84</v>
      </c>
    </row>
    <row r="67" spans="1:6" ht="28.5" customHeight="1">
      <c r="A67" s="37" t="s">
        <v>434</v>
      </c>
      <c r="B67" s="23" t="s">
        <v>92</v>
      </c>
      <c r="C67" s="2" t="s">
        <v>36</v>
      </c>
      <c r="D67" s="2" t="s">
        <v>193</v>
      </c>
      <c r="E67" s="25" t="s">
        <v>93</v>
      </c>
      <c r="F67" s="26">
        <f>SUM(ведомственная!G34)</f>
        <v>84</v>
      </c>
    </row>
    <row r="68" spans="1:6" s="39" customFormat="1" ht="33.75" customHeight="1">
      <c r="A68" s="35" t="s">
        <v>22</v>
      </c>
      <c r="B68" s="15" t="s">
        <v>45</v>
      </c>
      <c r="C68" s="16" t="s">
        <v>46</v>
      </c>
      <c r="D68" s="3"/>
      <c r="E68" s="3"/>
      <c r="F68" s="4">
        <f>F69</f>
        <v>279</v>
      </c>
    </row>
    <row r="69" spans="1:6" s="39" customFormat="1" ht="34.5" customHeight="1">
      <c r="A69" s="35" t="s">
        <v>11</v>
      </c>
      <c r="B69" s="15" t="s">
        <v>47</v>
      </c>
      <c r="C69" s="30" t="s">
        <v>48</v>
      </c>
      <c r="D69" s="3"/>
      <c r="E69" s="3"/>
      <c r="F69" s="4">
        <f>F70+F73</f>
        <v>279</v>
      </c>
    </row>
    <row r="70" spans="1:6" s="39" customFormat="1" ht="94.5" customHeight="1">
      <c r="A70" s="37" t="s">
        <v>14</v>
      </c>
      <c r="B70" s="74" t="s">
        <v>168</v>
      </c>
      <c r="C70" s="2" t="s">
        <v>48</v>
      </c>
      <c r="D70" s="25" t="s">
        <v>198</v>
      </c>
      <c r="E70" s="25"/>
      <c r="F70" s="26">
        <f>F71</f>
        <v>180</v>
      </c>
    </row>
    <row r="71" spans="1:6" s="39" customFormat="1" ht="30" customHeight="1">
      <c r="A71" s="37" t="s">
        <v>15</v>
      </c>
      <c r="B71" s="23" t="s">
        <v>122</v>
      </c>
      <c r="C71" s="2" t="s">
        <v>48</v>
      </c>
      <c r="D71" s="25" t="s">
        <v>198</v>
      </c>
      <c r="E71" s="25" t="s">
        <v>121</v>
      </c>
      <c r="F71" s="26">
        <f>SUM(F72)</f>
        <v>180</v>
      </c>
    </row>
    <row r="72" spans="1:6" s="39" customFormat="1" ht="32.25" customHeight="1">
      <c r="A72" s="37" t="s">
        <v>117</v>
      </c>
      <c r="B72" s="23" t="s">
        <v>111</v>
      </c>
      <c r="C72" s="2" t="s">
        <v>48</v>
      </c>
      <c r="D72" s="25" t="s">
        <v>198</v>
      </c>
      <c r="E72" s="25" t="s">
        <v>91</v>
      </c>
      <c r="F72" s="26">
        <f>SUM(ведомственная!G70)</f>
        <v>180</v>
      </c>
    </row>
    <row r="73" spans="1:6" s="39" customFormat="1" ht="71.25" customHeight="1">
      <c r="A73" s="37" t="s">
        <v>30</v>
      </c>
      <c r="B73" s="74" t="s">
        <v>87</v>
      </c>
      <c r="C73" s="2" t="s">
        <v>48</v>
      </c>
      <c r="D73" s="25" t="s">
        <v>199</v>
      </c>
      <c r="E73" s="25"/>
      <c r="F73" s="26">
        <f>F74</f>
        <v>99</v>
      </c>
    </row>
    <row r="74" spans="1:6" s="41" customFormat="1" ht="29.25" customHeight="1">
      <c r="A74" s="37" t="s">
        <v>31</v>
      </c>
      <c r="B74" s="23" t="s">
        <v>122</v>
      </c>
      <c r="C74" s="2" t="s">
        <v>48</v>
      </c>
      <c r="D74" s="25" t="s">
        <v>199</v>
      </c>
      <c r="E74" s="25" t="s">
        <v>121</v>
      </c>
      <c r="F74" s="26">
        <f>SUM(F75)</f>
        <v>99</v>
      </c>
    </row>
    <row r="75" spans="1:6" s="41" customFormat="1" ht="32.25" customHeight="1">
      <c r="A75" s="37" t="s">
        <v>131</v>
      </c>
      <c r="B75" s="23" t="s">
        <v>111</v>
      </c>
      <c r="C75" s="2" t="s">
        <v>48</v>
      </c>
      <c r="D75" s="25" t="s">
        <v>199</v>
      </c>
      <c r="E75" s="25" t="s">
        <v>91</v>
      </c>
      <c r="F75" s="26">
        <f>SUM(ведомственная!G73)</f>
        <v>99</v>
      </c>
    </row>
    <row r="76" spans="1:6" s="41" customFormat="1" ht="21" customHeight="1">
      <c r="A76" s="15" t="s">
        <v>44</v>
      </c>
      <c r="B76" s="21" t="s">
        <v>49</v>
      </c>
      <c r="C76" s="6" t="s">
        <v>50</v>
      </c>
      <c r="D76" s="2"/>
      <c r="E76" s="25"/>
      <c r="F76" s="8">
        <f>F77</f>
        <v>1360</v>
      </c>
    </row>
    <row r="77" spans="1:11" s="39" customFormat="1" ht="15.75" customHeight="1">
      <c r="A77" s="15">
        <v>1</v>
      </c>
      <c r="B77" s="21" t="s">
        <v>51</v>
      </c>
      <c r="C77" s="6" t="s">
        <v>52</v>
      </c>
      <c r="D77" s="2"/>
      <c r="E77" s="25"/>
      <c r="F77" s="8">
        <f>SUM(F78)</f>
        <v>1360</v>
      </c>
      <c r="I77" s="40"/>
      <c r="J77" s="19"/>
      <c r="K77" s="40"/>
    </row>
    <row r="78" spans="1:6" s="39" customFormat="1" ht="109.5" customHeight="1">
      <c r="A78" s="5" t="s">
        <v>14</v>
      </c>
      <c r="B78" s="74" t="s">
        <v>169</v>
      </c>
      <c r="C78" s="30" t="s">
        <v>52</v>
      </c>
      <c r="D78" s="2" t="s">
        <v>200</v>
      </c>
      <c r="E78" s="25"/>
      <c r="F78" s="32">
        <f>SUM(F79)</f>
        <v>1360</v>
      </c>
    </row>
    <row r="79" spans="1:6" s="39" customFormat="1" ht="28.5" customHeight="1">
      <c r="A79" s="5" t="s">
        <v>15</v>
      </c>
      <c r="B79" s="23" t="s">
        <v>122</v>
      </c>
      <c r="C79" s="30" t="s">
        <v>52</v>
      </c>
      <c r="D79" s="2" t="s">
        <v>200</v>
      </c>
      <c r="E79" s="25" t="s">
        <v>121</v>
      </c>
      <c r="F79" s="32">
        <f>SUM(F80)</f>
        <v>1360</v>
      </c>
    </row>
    <row r="80" spans="1:6" s="39" customFormat="1" ht="32.25" customHeight="1">
      <c r="A80" s="5" t="s">
        <v>117</v>
      </c>
      <c r="B80" s="23" t="s">
        <v>111</v>
      </c>
      <c r="C80" s="30" t="s">
        <v>52</v>
      </c>
      <c r="D80" s="2" t="s">
        <v>200</v>
      </c>
      <c r="E80" s="25" t="s">
        <v>91</v>
      </c>
      <c r="F80" s="32">
        <f>SUM(ведомственная!G78)</f>
        <v>1360</v>
      </c>
    </row>
    <row r="81" spans="1:6" s="39" customFormat="1" ht="19.5" customHeight="1">
      <c r="A81" s="15" t="s">
        <v>138</v>
      </c>
      <c r="B81" s="15" t="s">
        <v>53</v>
      </c>
      <c r="C81" s="16" t="s">
        <v>54</v>
      </c>
      <c r="D81" s="3"/>
      <c r="E81" s="3"/>
      <c r="F81" s="4">
        <f>F82</f>
        <v>92730</v>
      </c>
    </row>
    <row r="82" spans="1:6" s="39" customFormat="1" ht="18" customHeight="1">
      <c r="A82" s="34" t="s">
        <v>11</v>
      </c>
      <c r="B82" s="15" t="s">
        <v>55</v>
      </c>
      <c r="C82" s="16" t="s">
        <v>56</v>
      </c>
      <c r="D82" s="3"/>
      <c r="E82" s="3"/>
      <c r="F82" s="4">
        <f>F83+F86+F89+F94</f>
        <v>92730</v>
      </c>
    </row>
    <row r="83" spans="1:6" s="39" customFormat="1" ht="29.25" customHeight="1">
      <c r="A83" s="38" t="s">
        <v>14</v>
      </c>
      <c r="B83" s="74" t="s">
        <v>89</v>
      </c>
      <c r="C83" s="30" t="s">
        <v>56</v>
      </c>
      <c r="D83" s="31" t="s">
        <v>201</v>
      </c>
      <c r="E83" s="31"/>
      <c r="F83" s="32">
        <f>F84</f>
        <v>25980</v>
      </c>
    </row>
    <row r="84" spans="1:6" s="39" customFormat="1" ht="31.5" customHeight="1">
      <c r="A84" s="38" t="s">
        <v>15</v>
      </c>
      <c r="B84" s="23" t="s">
        <v>122</v>
      </c>
      <c r="C84" s="30" t="s">
        <v>56</v>
      </c>
      <c r="D84" s="31" t="s">
        <v>201</v>
      </c>
      <c r="E84" s="31" t="s">
        <v>121</v>
      </c>
      <c r="F84" s="32">
        <f>SUM(F85)</f>
        <v>25980</v>
      </c>
    </row>
    <row r="85" spans="1:6" s="39" customFormat="1" ht="29.25" customHeight="1">
      <c r="A85" s="38" t="s">
        <v>117</v>
      </c>
      <c r="B85" s="23" t="s">
        <v>111</v>
      </c>
      <c r="C85" s="30" t="s">
        <v>56</v>
      </c>
      <c r="D85" s="31" t="s">
        <v>201</v>
      </c>
      <c r="E85" s="31" t="s">
        <v>91</v>
      </c>
      <c r="F85" s="32">
        <f>SUM(ведомственная!G83)</f>
        <v>25980</v>
      </c>
    </row>
    <row r="86" spans="1:6" s="39" customFormat="1" ht="39.75" customHeight="1">
      <c r="A86" s="38" t="s">
        <v>30</v>
      </c>
      <c r="B86" s="74" t="s">
        <v>90</v>
      </c>
      <c r="C86" s="30" t="s">
        <v>56</v>
      </c>
      <c r="D86" s="31" t="s">
        <v>202</v>
      </c>
      <c r="E86" s="31"/>
      <c r="F86" s="32">
        <f>F87</f>
        <v>750</v>
      </c>
    </row>
    <row r="87" spans="1:6" s="39" customFormat="1" ht="27.75" customHeight="1">
      <c r="A87" s="38" t="s">
        <v>31</v>
      </c>
      <c r="B87" s="23" t="s">
        <v>122</v>
      </c>
      <c r="C87" s="30" t="s">
        <v>56</v>
      </c>
      <c r="D87" s="31" t="s">
        <v>202</v>
      </c>
      <c r="E87" s="31" t="s">
        <v>121</v>
      </c>
      <c r="F87" s="32">
        <f>SUM(F88)</f>
        <v>750</v>
      </c>
    </row>
    <row r="88" spans="1:6" s="39" customFormat="1" ht="29.25" customHeight="1">
      <c r="A88" s="38" t="s">
        <v>131</v>
      </c>
      <c r="B88" s="23" t="s">
        <v>111</v>
      </c>
      <c r="C88" s="30" t="s">
        <v>56</v>
      </c>
      <c r="D88" s="31" t="s">
        <v>202</v>
      </c>
      <c r="E88" s="31" t="s">
        <v>91</v>
      </c>
      <c r="F88" s="32">
        <f>SUM(ведомственная!G86)</f>
        <v>750</v>
      </c>
    </row>
    <row r="89" spans="1:6" s="39" customFormat="1" ht="18" customHeight="1">
      <c r="A89" s="38" t="s">
        <v>58</v>
      </c>
      <c r="B89" s="74" t="s">
        <v>61</v>
      </c>
      <c r="C89" s="30" t="s">
        <v>56</v>
      </c>
      <c r="D89" s="31" t="s">
        <v>203</v>
      </c>
      <c r="E89" s="31"/>
      <c r="F89" s="32">
        <f>F90+F92</f>
        <v>46400</v>
      </c>
    </row>
    <row r="90" spans="1:6" s="39" customFormat="1" ht="27" customHeight="1">
      <c r="A90" s="38" t="s">
        <v>59</v>
      </c>
      <c r="B90" s="23" t="s">
        <v>122</v>
      </c>
      <c r="C90" s="30" t="s">
        <v>56</v>
      </c>
      <c r="D90" s="31" t="s">
        <v>203</v>
      </c>
      <c r="E90" s="31" t="s">
        <v>121</v>
      </c>
      <c r="F90" s="32">
        <f>SUM(F91)</f>
        <v>43400</v>
      </c>
    </row>
    <row r="91" spans="1:6" s="39" customFormat="1" ht="27" customHeight="1">
      <c r="A91" s="38" t="s">
        <v>133</v>
      </c>
      <c r="B91" s="23" t="s">
        <v>111</v>
      </c>
      <c r="C91" s="30" t="s">
        <v>56</v>
      </c>
      <c r="D91" s="31" t="s">
        <v>203</v>
      </c>
      <c r="E91" s="31" t="s">
        <v>91</v>
      </c>
      <c r="F91" s="32">
        <f>SUM(ведомственная!G89)</f>
        <v>43400</v>
      </c>
    </row>
    <row r="92" spans="1:6" s="39" customFormat="1" ht="27" customHeight="1">
      <c r="A92" s="38" t="s">
        <v>211</v>
      </c>
      <c r="B92" s="23" t="s">
        <v>130</v>
      </c>
      <c r="C92" s="30" t="s">
        <v>56</v>
      </c>
      <c r="D92" s="31" t="s">
        <v>203</v>
      </c>
      <c r="E92" s="31" t="s">
        <v>129</v>
      </c>
      <c r="F92" s="32">
        <f>SUM(F93)</f>
        <v>3000</v>
      </c>
    </row>
    <row r="93" spans="1:6" s="39" customFormat="1" ht="27" customHeight="1">
      <c r="A93" s="38" t="s">
        <v>212</v>
      </c>
      <c r="B93" s="23" t="s">
        <v>92</v>
      </c>
      <c r="C93" s="30" t="s">
        <v>56</v>
      </c>
      <c r="D93" s="31" t="s">
        <v>203</v>
      </c>
      <c r="E93" s="31" t="s">
        <v>93</v>
      </c>
      <c r="F93" s="32">
        <f>SUM(ведомственная!G91)</f>
        <v>3000</v>
      </c>
    </row>
    <row r="94" spans="1:6" s="39" customFormat="1" ht="18" customHeight="1">
      <c r="A94" s="38" t="s">
        <v>176</v>
      </c>
      <c r="B94" s="74" t="s">
        <v>96</v>
      </c>
      <c r="C94" s="30" t="s">
        <v>56</v>
      </c>
      <c r="D94" s="31" t="s">
        <v>204</v>
      </c>
      <c r="E94" s="33"/>
      <c r="F94" s="32">
        <f>F95</f>
        <v>19600</v>
      </c>
    </row>
    <row r="95" spans="1:6" s="39" customFormat="1" ht="30" customHeight="1">
      <c r="A95" s="38" t="s">
        <v>177</v>
      </c>
      <c r="B95" s="23" t="s">
        <v>122</v>
      </c>
      <c r="C95" s="30" t="s">
        <v>56</v>
      </c>
      <c r="D95" s="31" t="s">
        <v>204</v>
      </c>
      <c r="E95" s="31" t="s">
        <v>121</v>
      </c>
      <c r="F95" s="32">
        <f>SUM(F96)</f>
        <v>19600</v>
      </c>
    </row>
    <row r="96" spans="1:10" s="39" customFormat="1" ht="28.5" customHeight="1">
      <c r="A96" s="38" t="s">
        <v>178</v>
      </c>
      <c r="B96" s="23" t="s">
        <v>111</v>
      </c>
      <c r="C96" s="30" t="s">
        <v>56</v>
      </c>
      <c r="D96" s="31" t="s">
        <v>204</v>
      </c>
      <c r="E96" s="31" t="s">
        <v>91</v>
      </c>
      <c r="F96" s="32">
        <f>SUM(ведомственная!G94)</f>
        <v>19600</v>
      </c>
      <c r="J96" s="42"/>
    </row>
    <row r="97" spans="1:6" s="41" customFormat="1" ht="21" customHeight="1">
      <c r="A97" s="15" t="s">
        <v>65</v>
      </c>
      <c r="B97" s="21" t="s">
        <v>418</v>
      </c>
      <c r="C97" s="6" t="s">
        <v>416</v>
      </c>
      <c r="D97" s="2"/>
      <c r="E97" s="25"/>
      <c r="F97" s="8">
        <f>F98</f>
        <v>555</v>
      </c>
    </row>
    <row r="98" spans="1:11" s="39" customFormat="1" ht="15.75" customHeight="1">
      <c r="A98" s="15">
        <v>1</v>
      </c>
      <c r="B98" s="21" t="s">
        <v>419</v>
      </c>
      <c r="C98" s="6" t="s">
        <v>417</v>
      </c>
      <c r="D98" s="2"/>
      <c r="E98" s="25"/>
      <c r="F98" s="8">
        <f>SUM(F99)</f>
        <v>555</v>
      </c>
      <c r="I98" s="40"/>
      <c r="J98" s="19"/>
      <c r="K98" s="40"/>
    </row>
    <row r="99" spans="1:6" s="39" customFormat="1" ht="58.5" customHeight="1">
      <c r="A99" s="5" t="s">
        <v>14</v>
      </c>
      <c r="B99" s="74" t="s">
        <v>408</v>
      </c>
      <c r="C99" s="30" t="s">
        <v>417</v>
      </c>
      <c r="D99" s="2" t="s">
        <v>420</v>
      </c>
      <c r="E99" s="25"/>
      <c r="F99" s="32">
        <f>SUM(F100)</f>
        <v>555</v>
      </c>
    </row>
    <row r="100" spans="1:6" s="39" customFormat="1" ht="28.5" customHeight="1">
      <c r="A100" s="5" t="s">
        <v>15</v>
      </c>
      <c r="B100" s="23" t="s">
        <v>122</v>
      </c>
      <c r="C100" s="30" t="s">
        <v>417</v>
      </c>
      <c r="D100" s="2" t="s">
        <v>420</v>
      </c>
      <c r="E100" s="25" t="s">
        <v>121</v>
      </c>
      <c r="F100" s="32">
        <f>SUM(F101)</f>
        <v>555</v>
      </c>
    </row>
    <row r="101" spans="1:6" s="39" customFormat="1" ht="32.25" customHeight="1">
      <c r="A101" s="5" t="s">
        <v>117</v>
      </c>
      <c r="B101" s="23" t="s">
        <v>111</v>
      </c>
      <c r="C101" s="30" t="s">
        <v>417</v>
      </c>
      <c r="D101" s="2" t="s">
        <v>420</v>
      </c>
      <c r="E101" s="25" t="s">
        <v>91</v>
      </c>
      <c r="F101" s="32">
        <f>SUM(ведомственная!G99)</f>
        <v>555</v>
      </c>
    </row>
    <row r="102" spans="1:10" s="39" customFormat="1" ht="18" customHeight="1">
      <c r="A102" s="35" t="s">
        <v>137</v>
      </c>
      <c r="B102" s="15" t="s">
        <v>66</v>
      </c>
      <c r="C102" s="16" t="s">
        <v>67</v>
      </c>
      <c r="D102" s="3"/>
      <c r="E102" s="3"/>
      <c r="F102" s="4">
        <f>F103+F107</f>
        <v>5238</v>
      </c>
      <c r="J102" s="42"/>
    </row>
    <row r="103" spans="1:9" s="39" customFormat="1" ht="28.5" customHeight="1">
      <c r="A103" s="35" t="s">
        <v>11</v>
      </c>
      <c r="B103" s="15" t="s">
        <v>97</v>
      </c>
      <c r="C103" s="16" t="s">
        <v>98</v>
      </c>
      <c r="D103" s="3"/>
      <c r="E103" s="3"/>
      <c r="F103" s="4">
        <f>F104</f>
        <v>100</v>
      </c>
      <c r="H103" s="43"/>
      <c r="I103" s="40"/>
    </row>
    <row r="104" spans="1:9" s="39" customFormat="1" ht="96" customHeight="1">
      <c r="A104" s="37" t="s">
        <v>14</v>
      </c>
      <c r="B104" s="74" t="s">
        <v>171</v>
      </c>
      <c r="C104" s="2" t="s">
        <v>98</v>
      </c>
      <c r="D104" s="2" t="s">
        <v>205</v>
      </c>
      <c r="E104" s="25"/>
      <c r="F104" s="26">
        <f>F105</f>
        <v>100</v>
      </c>
      <c r="H104" s="44"/>
      <c r="I104" s="45"/>
    </row>
    <row r="105" spans="1:9" s="39" customFormat="1" ht="29.25" customHeight="1">
      <c r="A105" s="37" t="s">
        <v>15</v>
      </c>
      <c r="B105" s="23" t="s">
        <v>122</v>
      </c>
      <c r="C105" s="2" t="s">
        <v>98</v>
      </c>
      <c r="D105" s="2" t="s">
        <v>205</v>
      </c>
      <c r="E105" s="25" t="s">
        <v>121</v>
      </c>
      <c r="F105" s="26">
        <f>SUM(F106)</f>
        <v>100</v>
      </c>
      <c r="H105" s="44"/>
      <c r="I105" s="45"/>
    </row>
    <row r="106" spans="1:8" s="39" customFormat="1" ht="31.5" customHeight="1">
      <c r="A106" s="37" t="s">
        <v>117</v>
      </c>
      <c r="B106" s="23" t="s">
        <v>111</v>
      </c>
      <c r="C106" s="2" t="s">
        <v>98</v>
      </c>
      <c r="D106" s="2" t="s">
        <v>205</v>
      </c>
      <c r="E106" s="25" t="s">
        <v>91</v>
      </c>
      <c r="F106" s="26">
        <f>SUM(ведомственная!G104)</f>
        <v>100</v>
      </c>
      <c r="H106" s="43"/>
    </row>
    <row r="107" spans="1:6" ht="15.75" customHeight="1">
      <c r="A107" s="35" t="s">
        <v>16</v>
      </c>
      <c r="B107" s="15" t="s">
        <v>384</v>
      </c>
      <c r="C107" s="16" t="s">
        <v>385</v>
      </c>
      <c r="D107" s="3"/>
      <c r="E107" s="3"/>
      <c r="F107" s="4">
        <f>(F108+F111+F114+F120+F117)</f>
        <v>5138</v>
      </c>
    </row>
    <row r="108" spans="1:6" ht="30.75" customHeight="1">
      <c r="A108" s="37" t="s">
        <v>19</v>
      </c>
      <c r="B108" s="74" t="s">
        <v>166</v>
      </c>
      <c r="C108" s="2" t="s">
        <v>385</v>
      </c>
      <c r="D108" s="2" t="s">
        <v>421</v>
      </c>
      <c r="E108" s="25"/>
      <c r="F108" s="26">
        <f>SUM(F109)</f>
        <v>2068</v>
      </c>
    </row>
    <row r="109" spans="1:6" ht="28.5" customHeight="1">
      <c r="A109" s="37" t="s">
        <v>20</v>
      </c>
      <c r="B109" s="23" t="s">
        <v>122</v>
      </c>
      <c r="C109" s="2" t="s">
        <v>385</v>
      </c>
      <c r="D109" s="2" t="s">
        <v>421</v>
      </c>
      <c r="E109" s="25" t="s">
        <v>121</v>
      </c>
      <c r="F109" s="26">
        <f>SUM(F110)</f>
        <v>2068</v>
      </c>
    </row>
    <row r="110" spans="1:6" ht="32.25" customHeight="1">
      <c r="A110" s="37" t="s">
        <v>125</v>
      </c>
      <c r="B110" s="23" t="s">
        <v>111</v>
      </c>
      <c r="C110" s="2" t="s">
        <v>385</v>
      </c>
      <c r="D110" s="2" t="s">
        <v>421</v>
      </c>
      <c r="E110" s="25" t="s">
        <v>91</v>
      </c>
      <c r="F110" s="26">
        <f>SUM(ведомственная!G108)</f>
        <v>2068</v>
      </c>
    </row>
    <row r="111" spans="1:6" ht="38.25" customHeight="1">
      <c r="A111" s="37" t="s">
        <v>19</v>
      </c>
      <c r="B111" s="74" t="s">
        <v>165</v>
      </c>
      <c r="C111" s="2" t="s">
        <v>385</v>
      </c>
      <c r="D111" s="2" t="s">
        <v>194</v>
      </c>
      <c r="E111" s="25"/>
      <c r="F111" s="26">
        <f>SUM(F112)</f>
        <v>1970</v>
      </c>
    </row>
    <row r="112" spans="1:6" ht="28.5" customHeight="1">
      <c r="A112" s="37" t="s">
        <v>20</v>
      </c>
      <c r="B112" s="23" t="s">
        <v>122</v>
      </c>
      <c r="C112" s="2" t="s">
        <v>385</v>
      </c>
      <c r="D112" s="2" t="s">
        <v>194</v>
      </c>
      <c r="E112" s="25" t="s">
        <v>121</v>
      </c>
      <c r="F112" s="26">
        <f>SUM(F113)</f>
        <v>1970</v>
      </c>
    </row>
    <row r="113" spans="1:6" ht="32.25" customHeight="1">
      <c r="A113" s="37" t="s">
        <v>125</v>
      </c>
      <c r="B113" s="23" t="s">
        <v>111</v>
      </c>
      <c r="C113" s="2" t="s">
        <v>385</v>
      </c>
      <c r="D113" s="2" t="s">
        <v>194</v>
      </c>
      <c r="E113" s="25" t="s">
        <v>91</v>
      </c>
      <c r="F113" s="26">
        <f>SUM(ведомственная!G111)</f>
        <v>1970</v>
      </c>
    </row>
    <row r="114" spans="1:6" ht="39.75" customHeight="1">
      <c r="A114" s="37" t="s">
        <v>21</v>
      </c>
      <c r="B114" s="74" t="s">
        <v>164</v>
      </c>
      <c r="C114" s="2" t="s">
        <v>385</v>
      </c>
      <c r="D114" s="2" t="s">
        <v>195</v>
      </c>
      <c r="E114" s="25"/>
      <c r="F114" s="26">
        <f>SUM(F115)</f>
        <v>340</v>
      </c>
    </row>
    <row r="115" spans="1:6" ht="28.5" customHeight="1">
      <c r="A115" s="37" t="s">
        <v>60</v>
      </c>
      <c r="B115" s="23" t="s">
        <v>122</v>
      </c>
      <c r="C115" s="2" t="s">
        <v>385</v>
      </c>
      <c r="D115" s="2" t="s">
        <v>195</v>
      </c>
      <c r="E115" s="25" t="s">
        <v>121</v>
      </c>
      <c r="F115" s="26">
        <f>SUM(F116)</f>
        <v>340</v>
      </c>
    </row>
    <row r="116" spans="1:6" ht="32.25" customHeight="1">
      <c r="A116" s="37" t="s">
        <v>126</v>
      </c>
      <c r="B116" s="23" t="s">
        <v>111</v>
      </c>
      <c r="C116" s="2" t="s">
        <v>385</v>
      </c>
      <c r="D116" s="2" t="s">
        <v>195</v>
      </c>
      <c r="E116" s="25" t="s">
        <v>91</v>
      </c>
      <c r="F116" s="26">
        <f>SUM(ведомственная!G114)</f>
        <v>340</v>
      </c>
    </row>
    <row r="117" spans="1:6" s="39" customFormat="1" ht="54" customHeight="1">
      <c r="A117" s="37" t="s">
        <v>386</v>
      </c>
      <c r="B117" s="74" t="s">
        <v>167</v>
      </c>
      <c r="C117" s="2" t="s">
        <v>385</v>
      </c>
      <c r="D117" s="2" t="s">
        <v>197</v>
      </c>
      <c r="E117" s="25"/>
      <c r="F117" s="26">
        <f>SUM(F118)</f>
        <v>440</v>
      </c>
    </row>
    <row r="118" spans="1:6" s="39" customFormat="1" ht="31.5" customHeight="1">
      <c r="A118" s="37" t="s">
        <v>387</v>
      </c>
      <c r="B118" s="23" t="s">
        <v>122</v>
      </c>
      <c r="C118" s="2" t="s">
        <v>385</v>
      </c>
      <c r="D118" s="2" t="s">
        <v>197</v>
      </c>
      <c r="E118" s="25" t="s">
        <v>121</v>
      </c>
      <c r="F118" s="26">
        <f>SUM(F119)</f>
        <v>440</v>
      </c>
    </row>
    <row r="119" spans="1:6" s="39" customFormat="1" ht="33" customHeight="1">
      <c r="A119" s="37" t="s">
        <v>388</v>
      </c>
      <c r="B119" s="23" t="s">
        <v>111</v>
      </c>
      <c r="C119" s="2" t="s">
        <v>385</v>
      </c>
      <c r="D119" s="2" t="s">
        <v>197</v>
      </c>
      <c r="E119" s="25" t="s">
        <v>91</v>
      </c>
      <c r="F119" s="26">
        <f>SUM(ведомственная!G117)</f>
        <v>440</v>
      </c>
    </row>
    <row r="120" spans="1:6" ht="71.25" customHeight="1">
      <c r="A120" s="37" t="s">
        <v>389</v>
      </c>
      <c r="B120" s="74" t="s">
        <v>381</v>
      </c>
      <c r="C120" s="2" t="s">
        <v>385</v>
      </c>
      <c r="D120" s="2" t="s">
        <v>196</v>
      </c>
      <c r="E120" s="25"/>
      <c r="F120" s="26">
        <f>SUM(F121)</f>
        <v>320</v>
      </c>
    </row>
    <row r="121" spans="1:6" ht="28.5" customHeight="1">
      <c r="A121" s="37" t="s">
        <v>390</v>
      </c>
      <c r="B121" s="23" t="s">
        <v>122</v>
      </c>
      <c r="C121" s="2" t="s">
        <v>385</v>
      </c>
      <c r="D121" s="2" t="s">
        <v>196</v>
      </c>
      <c r="E121" s="25" t="s">
        <v>121</v>
      </c>
      <c r="F121" s="26">
        <f>SUM(F122)</f>
        <v>320</v>
      </c>
    </row>
    <row r="122" spans="1:11" s="39" customFormat="1" ht="31.5" customHeight="1">
      <c r="A122" s="37" t="s">
        <v>391</v>
      </c>
      <c r="B122" s="23" t="s">
        <v>111</v>
      </c>
      <c r="C122" s="2" t="s">
        <v>385</v>
      </c>
      <c r="D122" s="2" t="s">
        <v>196</v>
      </c>
      <c r="E122" s="25" t="s">
        <v>91</v>
      </c>
      <c r="F122" s="26">
        <f>SUM(ведомственная!G120)</f>
        <v>320</v>
      </c>
      <c r="J122" s="19"/>
      <c r="K122" s="40"/>
    </row>
    <row r="123" spans="1:6" s="39" customFormat="1" ht="21" customHeight="1">
      <c r="A123" s="15" t="s">
        <v>68</v>
      </c>
      <c r="B123" s="15" t="s">
        <v>107</v>
      </c>
      <c r="C123" s="16" t="s">
        <v>69</v>
      </c>
      <c r="D123" s="3"/>
      <c r="E123" s="3"/>
      <c r="F123" s="4">
        <f>F124</f>
        <v>8115</v>
      </c>
    </row>
    <row r="124" spans="1:6" s="39" customFormat="1" ht="19.5" customHeight="1">
      <c r="A124" s="15" t="s">
        <v>11</v>
      </c>
      <c r="B124" s="15" t="s">
        <v>70</v>
      </c>
      <c r="C124" s="16" t="s">
        <v>71</v>
      </c>
      <c r="D124" s="3"/>
      <c r="E124" s="3"/>
      <c r="F124" s="4">
        <f>F125+F128+F131</f>
        <v>8115</v>
      </c>
    </row>
    <row r="125" spans="1:6" s="39" customFormat="1" ht="41.25" customHeight="1">
      <c r="A125" s="5" t="s">
        <v>14</v>
      </c>
      <c r="B125" s="74" t="s">
        <v>172</v>
      </c>
      <c r="C125" s="2" t="s">
        <v>71</v>
      </c>
      <c r="D125" s="2" t="s">
        <v>206</v>
      </c>
      <c r="E125" s="25"/>
      <c r="F125" s="26">
        <f>F126</f>
        <v>3700</v>
      </c>
    </row>
    <row r="126" spans="1:6" s="39" customFormat="1" ht="31.5" customHeight="1">
      <c r="A126" s="5" t="s">
        <v>15</v>
      </c>
      <c r="B126" s="23" t="s">
        <v>122</v>
      </c>
      <c r="C126" s="2" t="s">
        <v>71</v>
      </c>
      <c r="D126" s="2" t="s">
        <v>206</v>
      </c>
      <c r="E126" s="25" t="s">
        <v>121</v>
      </c>
      <c r="F126" s="26">
        <f>SUM(F127)</f>
        <v>3700</v>
      </c>
    </row>
    <row r="127" spans="1:6" s="39" customFormat="1" ht="31.5" customHeight="1">
      <c r="A127" s="77" t="s">
        <v>117</v>
      </c>
      <c r="B127" s="23" t="s">
        <v>111</v>
      </c>
      <c r="C127" s="2" t="s">
        <v>71</v>
      </c>
      <c r="D127" s="2" t="s">
        <v>206</v>
      </c>
      <c r="E127" s="25" t="s">
        <v>91</v>
      </c>
      <c r="F127" s="26">
        <f>SUM(ведомственная!G125)</f>
        <v>3700</v>
      </c>
    </row>
    <row r="128" spans="1:6" s="39" customFormat="1" ht="29.25" customHeight="1">
      <c r="A128" s="5" t="s">
        <v>30</v>
      </c>
      <c r="B128" s="74" t="s">
        <v>113</v>
      </c>
      <c r="C128" s="2" t="s">
        <v>71</v>
      </c>
      <c r="D128" s="2" t="s">
        <v>207</v>
      </c>
      <c r="E128" s="25"/>
      <c r="F128" s="26">
        <f>F129</f>
        <v>3665</v>
      </c>
    </row>
    <row r="129" spans="1:6" s="39" customFormat="1" ht="30.75" customHeight="1">
      <c r="A129" s="5" t="s">
        <v>31</v>
      </c>
      <c r="B129" s="23" t="s">
        <v>122</v>
      </c>
      <c r="C129" s="2" t="s">
        <v>71</v>
      </c>
      <c r="D129" s="2" t="s">
        <v>207</v>
      </c>
      <c r="E129" s="25" t="s">
        <v>121</v>
      </c>
      <c r="F129" s="26">
        <f>SUM(F130)</f>
        <v>3665</v>
      </c>
    </row>
    <row r="130" spans="1:6" s="39" customFormat="1" ht="29.25" customHeight="1">
      <c r="A130" s="77" t="s">
        <v>131</v>
      </c>
      <c r="B130" s="23" t="s">
        <v>111</v>
      </c>
      <c r="C130" s="2" t="s">
        <v>71</v>
      </c>
      <c r="D130" s="2" t="s">
        <v>207</v>
      </c>
      <c r="E130" s="25" t="s">
        <v>91</v>
      </c>
      <c r="F130" s="26">
        <f>SUM(ведомственная!G128)</f>
        <v>3665</v>
      </c>
    </row>
    <row r="131" spans="1:6" s="39" customFormat="1" ht="103.5" customHeight="1">
      <c r="A131" s="5" t="s">
        <v>58</v>
      </c>
      <c r="B131" s="165" t="s">
        <v>410</v>
      </c>
      <c r="C131" s="2" t="s">
        <v>71</v>
      </c>
      <c r="D131" s="2" t="s">
        <v>409</v>
      </c>
      <c r="E131" s="25"/>
      <c r="F131" s="26">
        <f>F132</f>
        <v>750</v>
      </c>
    </row>
    <row r="132" spans="1:6" s="39" customFormat="1" ht="30.75" customHeight="1">
      <c r="A132" s="5" t="s">
        <v>59</v>
      </c>
      <c r="B132" s="23" t="s">
        <v>122</v>
      </c>
      <c r="C132" s="2" t="s">
        <v>71</v>
      </c>
      <c r="D132" s="2" t="s">
        <v>409</v>
      </c>
      <c r="E132" s="25" t="s">
        <v>121</v>
      </c>
      <c r="F132" s="26">
        <f>SUM(F133)</f>
        <v>750</v>
      </c>
    </row>
    <row r="133" spans="1:6" s="39" customFormat="1" ht="29.25" customHeight="1">
      <c r="A133" s="77" t="s">
        <v>133</v>
      </c>
      <c r="B133" s="23" t="s">
        <v>111</v>
      </c>
      <c r="C133" s="2" t="s">
        <v>71</v>
      </c>
      <c r="D133" s="2" t="s">
        <v>409</v>
      </c>
      <c r="E133" s="25" t="s">
        <v>91</v>
      </c>
      <c r="F133" s="26">
        <f>SUM(ведомственная!G131)</f>
        <v>750</v>
      </c>
    </row>
    <row r="134" spans="1:6" s="39" customFormat="1" ht="20.25" customHeight="1">
      <c r="A134" s="15" t="s">
        <v>139</v>
      </c>
      <c r="B134" s="15" t="s">
        <v>72</v>
      </c>
      <c r="C134" s="16" t="s">
        <v>73</v>
      </c>
      <c r="D134" s="3"/>
      <c r="E134" s="3"/>
      <c r="F134" s="4">
        <f>F135+F139</f>
        <v>11933.300000000001</v>
      </c>
    </row>
    <row r="135" spans="1:6" s="39" customFormat="1" ht="14.25" customHeight="1">
      <c r="A135" s="15" t="s">
        <v>11</v>
      </c>
      <c r="B135" s="15" t="s">
        <v>414</v>
      </c>
      <c r="C135" s="16" t="s">
        <v>413</v>
      </c>
      <c r="D135" s="3"/>
      <c r="E135" s="3"/>
      <c r="F135" s="4">
        <f>SUM(F136)</f>
        <v>731.6</v>
      </c>
    </row>
    <row r="136" spans="1:6" s="39" customFormat="1" ht="150.75" customHeight="1">
      <c r="A136" s="5" t="s">
        <v>14</v>
      </c>
      <c r="B136" s="74" t="s">
        <v>180</v>
      </c>
      <c r="C136" s="30" t="s">
        <v>413</v>
      </c>
      <c r="D136" s="31" t="s">
        <v>208</v>
      </c>
      <c r="E136" s="3"/>
      <c r="F136" s="4">
        <f>SUM(F137)</f>
        <v>731.6</v>
      </c>
    </row>
    <row r="137" spans="1:6" s="39" customFormat="1" ht="24" customHeight="1">
      <c r="A137" s="5" t="s">
        <v>15</v>
      </c>
      <c r="B137" s="23" t="s">
        <v>124</v>
      </c>
      <c r="C137" s="30" t="s">
        <v>413</v>
      </c>
      <c r="D137" s="31" t="s">
        <v>208</v>
      </c>
      <c r="E137" s="31" t="s">
        <v>123</v>
      </c>
      <c r="F137" s="32">
        <f>SUM(F138)</f>
        <v>731.6</v>
      </c>
    </row>
    <row r="138" spans="1:6" s="39" customFormat="1" ht="24">
      <c r="A138" s="77" t="s">
        <v>117</v>
      </c>
      <c r="B138" s="23" t="s">
        <v>115</v>
      </c>
      <c r="C138" s="30" t="s">
        <v>413</v>
      </c>
      <c r="D138" s="31" t="s">
        <v>208</v>
      </c>
      <c r="E138" s="31" t="s">
        <v>114</v>
      </c>
      <c r="F138" s="32">
        <f>SUM(ведомственная!G136)</f>
        <v>731.6</v>
      </c>
    </row>
    <row r="139" spans="1:6" s="39" customFormat="1" ht="22.5" customHeight="1">
      <c r="A139" s="21" t="s">
        <v>16</v>
      </c>
      <c r="B139" s="15" t="s">
        <v>74</v>
      </c>
      <c r="C139" s="16" t="s">
        <v>75</v>
      </c>
      <c r="D139" s="3"/>
      <c r="E139" s="3"/>
      <c r="F139" s="4">
        <f>F140+F143</f>
        <v>11201.7</v>
      </c>
    </row>
    <row r="140" spans="1:7" s="41" customFormat="1" ht="55.5" customHeight="1">
      <c r="A140" s="5" t="s">
        <v>19</v>
      </c>
      <c r="B140" s="74" t="s">
        <v>225</v>
      </c>
      <c r="C140" s="2" t="s">
        <v>75</v>
      </c>
      <c r="D140" s="2" t="s">
        <v>221</v>
      </c>
      <c r="E140" s="25"/>
      <c r="F140" s="26">
        <f>F141</f>
        <v>6686.3</v>
      </c>
      <c r="G140" s="39"/>
    </row>
    <row r="141" spans="1:7" s="41" customFormat="1" ht="21.75" customHeight="1">
      <c r="A141" s="5" t="s">
        <v>20</v>
      </c>
      <c r="B141" s="23" t="s">
        <v>124</v>
      </c>
      <c r="C141" s="2" t="s">
        <v>75</v>
      </c>
      <c r="D141" s="2" t="s">
        <v>221</v>
      </c>
      <c r="E141" s="25" t="s">
        <v>123</v>
      </c>
      <c r="F141" s="26">
        <f>SUM(F142)</f>
        <v>6686.3</v>
      </c>
      <c r="G141" s="39"/>
    </row>
    <row r="142" spans="1:7" s="41" customFormat="1" ht="26.25" customHeight="1">
      <c r="A142" s="5" t="s">
        <v>125</v>
      </c>
      <c r="B142" s="23" t="s">
        <v>115</v>
      </c>
      <c r="C142" s="2" t="s">
        <v>75</v>
      </c>
      <c r="D142" s="2" t="s">
        <v>221</v>
      </c>
      <c r="E142" s="25" t="s">
        <v>114</v>
      </c>
      <c r="F142" s="26">
        <f>SUM(ведомственная!G140)</f>
        <v>6686.3</v>
      </c>
      <c r="G142" s="39"/>
    </row>
    <row r="143" spans="1:7" s="41" customFormat="1" ht="54.75" customHeight="1">
      <c r="A143" s="5" t="s">
        <v>21</v>
      </c>
      <c r="B143" s="74" t="s">
        <v>174</v>
      </c>
      <c r="C143" s="2" t="s">
        <v>75</v>
      </c>
      <c r="D143" s="2" t="s">
        <v>223</v>
      </c>
      <c r="E143" s="25"/>
      <c r="F143" s="26">
        <f>F144</f>
        <v>4515.4</v>
      </c>
      <c r="G143" s="39"/>
    </row>
    <row r="144" spans="1:7" s="41" customFormat="1" ht="21" customHeight="1">
      <c r="A144" s="5" t="s">
        <v>60</v>
      </c>
      <c r="B144" s="23" t="s">
        <v>124</v>
      </c>
      <c r="C144" s="2" t="s">
        <v>75</v>
      </c>
      <c r="D144" s="2" t="s">
        <v>223</v>
      </c>
      <c r="E144" s="25" t="s">
        <v>123</v>
      </c>
      <c r="F144" s="26">
        <f>SUM(F145)</f>
        <v>4515.4</v>
      </c>
      <c r="G144" s="39"/>
    </row>
    <row r="145" spans="1:7" s="41" customFormat="1" ht="30.75" customHeight="1">
      <c r="A145" s="5" t="s">
        <v>126</v>
      </c>
      <c r="B145" s="23" t="s">
        <v>182</v>
      </c>
      <c r="C145" s="2" t="s">
        <v>75</v>
      </c>
      <c r="D145" s="2" t="s">
        <v>223</v>
      </c>
      <c r="E145" s="25" t="s">
        <v>183</v>
      </c>
      <c r="F145" s="26">
        <f>SUM(ведомственная!G143)</f>
        <v>4515.4</v>
      </c>
      <c r="G145" s="39"/>
    </row>
    <row r="146" spans="1:7" s="41" customFormat="1" ht="21.75" customHeight="1">
      <c r="A146" s="15" t="s">
        <v>76</v>
      </c>
      <c r="B146" s="15" t="s">
        <v>77</v>
      </c>
      <c r="C146" s="16" t="s">
        <v>78</v>
      </c>
      <c r="D146" s="16"/>
      <c r="E146" s="3"/>
      <c r="F146" s="4">
        <f>F147</f>
        <v>1860</v>
      </c>
      <c r="G146" s="39"/>
    </row>
    <row r="147" spans="1:7" s="41" customFormat="1" ht="21" customHeight="1">
      <c r="A147" s="15" t="s">
        <v>11</v>
      </c>
      <c r="B147" s="15" t="s">
        <v>79</v>
      </c>
      <c r="C147" s="16" t="s">
        <v>80</v>
      </c>
      <c r="D147" s="16"/>
      <c r="E147" s="3"/>
      <c r="F147" s="4">
        <f>F148</f>
        <v>1860</v>
      </c>
      <c r="G147" s="39"/>
    </row>
    <row r="148" spans="1:7" s="41" customFormat="1" ht="82.5" customHeight="1">
      <c r="A148" s="5" t="s">
        <v>14</v>
      </c>
      <c r="B148" s="74" t="s">
        <v>175</v>
      </c>
      <c r="C148" s="2" t="s">
        <v>80</v>
      </c>
      <c r="D148" s="30" t="s">
        <v>209</v>
      </c>
      <c r="E148" s="25"/>
      <c r="F148" s="26">
        <f>F149</f>
        <v>1860</v>
      </c>
      <c r="G148" s="39"/>
    </row>
    <row r="149" spans="1:7" s="41" customFormat="1" ht="30" customHeight="1">
      <c r="A149" s="5"/>
      <c r="B149" s="23" t="s">
        <v>122</v>
      </c>
      <c r="C149" s="2" t="s">
        <v>80</v>
      </c>
      <c r="D149" s="30" t="s">
        <v>209</v>
      </c>
      <c r="E149" s="25" t="s">
        <v>121</v>
      </c>
      <c r="F149" s="26">
        <f>SUM(F150)</f>
        <v>1860</v>
      </c>
      <c r="G149" s="39"/>
    </row>
    <row r="150" spans="1:7" s="41" customFormat="1" ht="27.75" customHeight="1">
      <c r="A150" s="5" t="s">
        <v>15</v>
      </c>
      <c r="B150" s="23" t="s">
        <v>111</v>
      </c>
      <c r="C150" s="2" t="s">
        <v>80</v>
      </c>
      <c r="D150" s="30" t="s">
        <v>209</v>
      </c>
      <c r="E150" s="25" t="s">
        <v>91</v>
      </c>
      <c r="F150" s="26">
        <f>SUM(ведомственная!G148)</f>
        <v>1860</v>
      </c>
      <c r="G150" s="39"/>
    </row>
    <row r="151" spans="1:7" s="41" customFormat="1" ht="22.5" customHeight="1">
      <c r="A151" s="80" t="s">
        <v>415</v>
      </c>
      <c r="B151" s="21" t="s">
        <v>81</v>
      </c>
      <c r="C151" s="6" t="s">
        <v>82</v>
      </c>
      <c r="D151" s="2"/>
      <c r="E151" s="25"/>
      <c r="F151" s="4">
        <f>F152</f>
        <v>3398.5</v>
      </c>
      <c r="G151" s="39"/>
    </row>
    <row r="152" spans="1:7" s="41" customFormat="1" ht="21.75" customHeight="1">
      <c r="A152" s="15">
        <v>1</v>
      </c>
      <c r="B152" s="15" t="s">
        <v>83</v>
      </c>
      <c r="C152" s="16" t="s">
        <v>84</v>
      </c>
      <c r="D152" s="16"/>
      <c r="E152" s="3"/>
      <c r="F152" s="4">
        <f>F153+F156</f>
        <v>3398.5</v>
      </c>
      <c r="G152" s="39"/>
    </row>
    <row r="153" spans="1:7" s="41" customFormat="1" ht="120" customHeight="1">
      <c r="A153" s="23" t="s">
        <v>14</v>
      </c>
      <c r="B153" s="74" t="s">
        <v>181</v>
      </c>
      <c r="C153" s="30" t="s">
        <v>84</v>
      </c>
      <c r="D153" s="30" t="s">
        <v>210</v>
      </c>
      <c r="E153" s="31"/>
      <c r="F153" s="32">
        <f>F154</f>
        <v>3398.5</v>
      </c>
      <c r="G153" s="39"/>
    </row>
    <row r="154" spans="1:7" s="41" customFormat="1" ht="30.75" customHeight="1">
      <c r="A154" s="23" t="s">
        <v>15</v>
      </c>
      <c r="B154" s="23" t="s">
        <v>122</v>
      </c>
      <c r="C154" s="30" t="s">
        <v>84</v>
      </c>
      <c r="D154" s="30" t="s">
        <v>210</v>
      </c>
      <c r="E154" s="31" t="s">
        <v>121</v>
      </c>
      <c r="F154" s="32">
        <f>SUM(F155)</f>
        <v>3398.5</v>
      </c>
      <c r="G154" s="39"/>
    </row>
    <row r="155" spans="1:10" ht="25.5">
      <c r="A155" s="23" t="s">
        <v>117</v>
      </c>
      <c r="B155" s="23" t="s">
        <v>111</v>
      </c>
      <c r="C155" s="30" t="s">
        <v>84</v>
      </c>
      <c r="D155" s="30" t="s">
        <v>210</v>
      </c>
      <c r="E155" s="31" t="s">
        <v>91</v>
      </c>
      <c r="F155" s="32">
        <f>SUM(ведомственная!G153)</f>
        <v>3398.5</v>
      </c>
      <c r="H155" s="20"/>
      <c r="J155" s="20"/>
    </row>
    <row r="156" spans="1:8" ht="28.5" customHeight="1" hidden="1">
      <c r="A156" s="5" t="s">
        <v>30</v>
      </c>
      <c r="B156" s="24" t="s">
        <v>88</v>
      </c>
      <c r="C156" s="2" t="s">
        <v>84</v>
      </c>
      <c r="D156" s="1" t="s">
        <v>116</v>
      </c>
      <c r="E156" s="25"/>
      <c r="F156" s="26">
        <f>F157</f>
        <v>0</v>
      </c>
      <c r="H156" s="20"/>
    </row>
    <row r="157" spans="1:6" ht="30" customHeight="1" hidden="1">
      <c r="A157" s="5" t="s">
        <v>31</v>
      </c>
      <c r="B157" s="23" t="s">
        <v>122</v>
      </c>
      <c r="C157" s="2" t="s">
        <v>84</v>
      </c>
      <c r="D157" s="1" t="s">
        <v>116</v>
      </c>
      <c r="E157" s="25" t="s">
        <v>121</v>
      </c>
      <c r="F157" s="26">
        <f>SUM(F158)</f>
        <v>0</v>
      </c>
    </row>
    <row r="158" spans="1:6" ht="29.25" customHeight="1" hidden="1">
      <c r="A158" s="5" t="s">
        <v>131</v>
      </c>
      <c r="B158" s="23" t="s">
        <v>111</v>
      </c>
      <c r="C158" s="2" t="s">
        <v>84</v>
      </c>
      <c r="D158" s="1" t="s">
        <v>116</v>
      </c>
      <c r="E158" s="25" t="s">
        <v>91</v>
      </c>
      <c r="F158" s="26">
        <v>0</v>
      </c>
    </row>
    <row r="159" spans="1:6" ht="15.75" customHeight="1">
      <c r="A159" s="46"/>
      <c r="B159" s="47" t="s">
        <v>85</v>
      </c>
      <c r="C159" s="49"/>
      <c r="D159" s="50"/>
      <c r="E159" s="51"/>
      <c r="F159" s="4">
        <f>F12+F68+F76+F97+F81+F102+F123+F134+F146+F151</f>
        <v>153840.4</v>
      </c>
    </row>
    <row r="160" spans="1:6" ht="15.75">
      <c r="A160" s="52"/>
      <c r="B160" s="53"/>
      <c r="C160" s="55"/>
      <c r="D160" s="52"/>
      <c r="E160" s="56"/>
      <c r="F160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G22" sqref="G22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6" t="s">
        <v>351</v>
      </c>
      <c r="B1" s="176"/>
      <c r="C1" s="176"/>
      <c r="D1" s="176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4" t="s">
        <v>423</v>
      </c>
      <c r="B3" s="175"/>
      <c r="C3" s="175"/>
      <c r="D3" s="17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4" t="s">
        <v>226</v>
      </c>
      <c r="B4" s="175"/>
      <c r="C4" s="175"/>
      <c r="D4" s="175"/>
      <c r="E4" s="100"/>
      <c r="F4" s="100"/>
      <c r="G4" s="100"/>
    </row>
    <row r="5" spans="1:7" s="101" customFormat="1" ht="13.5" customHeight="1" hidden="1">
      <c r="A5" s="174" t="s">
        <v>86</v>
      </c>
      <c r="B5" s="175"/>
      <c r="C5" s="175"/>
      <c r="D5" s="175"/>
      <c r="E5" s="100"/>
      <c r="F5" s="100"/>
      <c r="G5" s="100"/>
    </row>
    <row r="6" spans="1:7" s="101" customFormat="1" ht="15" customHeight="1" hidden="1">
      <c r="A6" s="174" t="s">
        <v>407</v>
      </c>
      <c r="B6" s="175"/>
      <c r="C6" s="175"/>
      <c r="D6" s="175"/>
      <c r="E6" s="100"/>
      <c r="F6" s="100"/>
      <c r="G6" s="100"/>
    </row>
    <row r="7" spans="1:9" ht="24" customHeight="1">
      <c r="A7" s="174" t="s">
        <v>425</v>
      </c>
      <c r="B7" s="174"/>
      <c r="C7" s="174"/>
      <c r="D7" s="175"/>
      <c r="E7" s="10"/>
      <c r="F7" s="10"/>
      <c r="G7" s="10"/>
      <c r="H7" s="10"/>
      <c r="I7" s="10"/>
    </row>
    <row r="8" spans="1:9" ht="13.5" customHeight="1">
      <c r="A8" s="174"/>
      <c r="B8" s="174"/>
      <c r="C8" s="174"/>
      <c r="D8" s="175"/>
      <c r="E8" s="10"/>
      <c r="F8" s="10"/>
      <c r="G8" s="10"/>
      <c r="H8" s="10"/>
      <c r="I8" s="10"/>
    </row>
    <row r="9" spans="1:9" ht="14.25" customHeight="1">
      <c r="A9" s="176"/>
      <c r="B9" s="176"/>
      <c r="C9" s="176"/>
      <c r="D9" s="176"/>
      <c r="E9" s="10"/>
      <c r="F9" s="10"/>
      <c r="G9" s="10"/>
      <c r="H9" s="10"/>
      <c r="I9" s="10"/>
    </row>
    <row r="10" spans="1:4" ht="59.25" customHeight="1">
      <c r="A10" s="169" t="s">
        <v>429</v>
      </c>
      <c r="B10" s="177"/>
      <c r="C10" s="177"/>
      <c r="D10" s="177"/>
    </row>
    <row r="11" spans="1:4" ht="13.5" customHeight="1">
      <c r="A11" s="79"/>
      <c r="B11" s="178" t="s">
        <v>3</v>
      </c>
      <c r="C11" s="178"/>
      <c r="D11" s="178"/>
    </row>
    <row r="12" spans="1:7" ht="42.75" customHeight="1">
      <c r="A12" s="78" t="s">
        <v>140</v>
      </c>
      <c r="B12" s="12" t="s">
        <v>4</v>
      </c>
      <c r="C12" s="12" t="s">
        <v>141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28371.6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1254.9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1884.8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SUM(ведомственная!G37)</f>
        <v>19311.5</v>
      </c>
      <c r="F16" s="94"/>
      <c r="H16" s="92"/>
    </row>
    <row r="17" spans="1:4" s="90" customFormat="1" ht="15.75" customHeight="1">
      <c r="A17" s="95" t="s">
        <v>62</v>
      </c>
      <c r="B17" s="24" t="s">
        <v>25</v>
      </c>
      <c r="C17" s="85" t="s">
        <v>26</v>
      </c>
      <c r="D17" s="96">
        <f>SUM(ведомственная!G156)</f>
        <v>5736.4</v>
      </c>
    </row>
    <row r="18" spans="1:4" s="90" customFormat="1" ht="16.5" customHeight="1">
      <c r="A18" s="93" t="s">
        <v>151</v>
      </c>
      <c r="B18" s="87" t="s">
        <v>32</v>
      </c>
      <c r="C18" s="88" t="s">
        <v>33</v>
      </c>
      <c r="D18" s="89">
        <f>SUM(ведомственная!G58)</f>
        <v>100</v>
      </c>
    </row>
    <row r="19" spans="1:4" s="90" customFormat="1" ht="16.5" customHeight="1">
      <c r="A19" s="93" t="s">
        <v>431</v>
      </c>
      <c r="B19" s="93" t="s">
        <v>35</v>
      </c>
      <c r="C19" s="88" t="s">
        <v>36</v>
      </c>
      <c r="D19" s="89">
        <f>SUM(ведомственная!G31+ведомственная!G62)</f>
        <v>84</v>
      </c>
    </row>
    <row r="20" spans="1:4" s="39" customFormat="1" ht="30" customHeight="1">
      <c r="A20" s="35" t="s">
        <v>22</v>
      </c>
      <c r="B20" s="15" t="s">
        <v>45</v>
      </c>
      <c r="C20" s="16" t="s">
        <v>46</v>
      </c>
      <c r="D20" s="4">
        <f>D21</f>
        <v>279</v>
      </c>
    </row>
    <row r="21" spans="1:4" s="90" customFormat="1" ht="30.75" customHeight="1">
      <c r="A21" s="93" t="s">
        <v>11</v>
      </c>
      <c r="B21" s="87" t="s">
        <v>47</v>
      </c>
      <c r="C21" s="85" t="s">
        <v>48</v>
      </c>
      <c r="D21" s="89">
        <f>SUM(ведомственная!G67)</f>
        <v>279</v>
      </c>
    </row>
    <row r="22" spans="1:4" s="97" customFormat="1" ht="18.75" customHeight="1">
      <c r="A22" s="15" t="s">
        <v>44</v>
      </c>
      <c r="B22" s="21" t="s">
        <v>49</v>
      </c>
      <c r="C22" s="6" t="s">
        <v>50</v>
      </c>
      <c r="D22" s="8">
        <f>D23</f>
        <v>1360</v>
      </c>
    </row>
    <row r="23" spans="1:9" s="90" customFormat="1" ht="16.5" customHeight="1">
      <c r="A23" s="87">
        <v>1</v>
      </c>
      <c r="B23" s="24" t="s">
        <v>51</v>
      </c>
      <c r="C23" s="85" t="s">
        <v>52</v>
      </c>
      <c r="D23" s="96">
        <f>SUM(ведомственная!G75)</f>
        <v>1360</v>
      </c>
      <c r="G23" s="92"/>
      <c r="H23" s="98"/>
      <c r="I23" s="92"/>
    </row>
    <row r="24" spans="1:4" s="39" customFormat="1" ht="18" customHeight="1">
      <c r="A24" s="15" t="s">
        <v>138</v>
      </c>
      <c r="B24" s="15" t="s">
        <v>53</v>
      </c>
      <c r="C24" s="16" t="s">
        <v>54</v>
      </c>
      <c r="D24" s="4">
        <f>D25</f>
        <v>92730</v>
      </c>
    </row>
    <row r="25" spans="1:4" s="90" customFormat="1" ht="16.5" customHeight="1">
      <c r="A25" s="95" t="s">
        <v>11</v>
      </c>
      <c r="B25" s="87" t="s">
        <v>55</v>
      </c>
      <c r="C25" s="88" t="s">
        <v>56</v>
      </c>
      <c r="D25" s="89">
        <f>SUM(ведомственная!G80)</f>
        <v>92730</v>
      </c>
    </row>
    <row r="26" spans="1:8" s="39" customFormat="1" ht="18" customHeight="1">
      <c r="A26" s="35" t="s">
        <v>65</v>
      </c>
      <c r="B26" s="21" t="s">
        <v>418</v>
      </c>
      <c r="C26" s="16" t="s">
        <v>416</v>
      </c>
      <c r="D26" s="4">
        <f>D27</f>
        <v>555</v>
      </c>
      <c r="H26" s="42"/>
    </row>
    <row r="27" spans="1:7" s="90" customFormat="1" ht="19.5" customHeight="1">
      <c r="A27" s="93" t="s">
        <v>11</v>
      </c>
      <c r="B27" s="24" t="s">
        <v>419</v>
      </c>
      <c r="C27" s="88" t="s">
        <v>417</v>
      </c>
      <c r="D27" s="89">
        <f>SUM(ведомственная!G99)</f>
        <v>555</v>
      </c>
      <c r="F27" s="99"/>
      <c r="G27" s="92"/>
    </row>
    <row r="28" spans="1:8" s="39" customFormat="1" ht="18" customHeight="1">
      <c r="A28" s="35" t="s">
        <v>137</v>
      </c>
      <c r="B28" s="15" t="s">
        <v>66</v>
      </c>
      <c r="C28" s="16" t="s">
        <v>67</v>
      </c>
      <c r="D28" s="4">
        <f>D29+D30</f>
        <v>5238</v>
      </c>
      <c r="H28" s="42"/>
    </row>
    <row r="29" spans="1:7" s="90" customFormat="1" ht="29.25" customHeight="1">
      <c r="A29" s="93" t="s">
        <v>11</v>
      </c>
      <c r="B29" s="87" t="s">
        <v>97</v>
      </c>
      <c r="C29" s="88" t="s">
        <v>98</v>
      </c>
      <c r="D29" s="89">
        <f>SUM(ведомственная!G101)</f>
        <v>100</v>
      </c>
      <c r="F29" s="99"/>
      <c r="G29" s="92"/>
    </row>
    <row r="30" spans="1:7" s="90" customFormat="1" ht="18" customHeight="1">
      <c r="A30" s="93" t="s">
        <v>16</v>
      </c>
      <c r="B30" s="87" t="s">
        <v>384</v>
      </c>
      <c r="C30" s="88" t="s">
        <v>385</v>
      </c>
      <c r="D30" s="89">
        <f>SUM(ведомственная!G105)</f>
        <v>5138</v>
      </c>
      <c r="F30" s="99"/>
      <c r="G30" s="92"/>
    </row>
    <row r="31" spans="1:4" s="39" customFormat="1" ht="18" customHeight="1">
      <c r="A31" s="15" t="s">
        <v>68</v>
      </c>
      <c r="B31" s="15" t="s">
        <v>107</v>
      </c>
      <c r="C31" s="16" t="s">
        <v>69</v>
      </c>
      <c r="D31" s="4">
        <f>D32</f>
        <v>8115</v>
      </c>
    </row>
    <row r="32" spans="1:4" s="90" customFormat="1" ht="16.5" customHeight="1">
      <c r="A32" s="87" t="s">
        <v>11</v>
      </c>
      <c r="B32" s="87" t="s">
        <v>70</v>
      </c>
      <c r="C32" s="88" t="s">
        <v>71</v>
      </c>
      <c r="D32" s="89">
        <f>SUM(ведомственная!G122)</f>
        <v>8115</v>
      </c>
    </row>
    <row r="33" spans="1:4" s="39" customFormat="1" ht="21" customHeight="1">
      <c r="A33" s="15" t="s">
        <v>139</v>
      </c>
      <c r="B33" s="15" t="s">
        <v>72</v>
      </c>
      <c r="C33" s="16" t="s">
        <v>73</v>
      </c>
      <c r="D33" s="4">
        <f>D34+D35</f>
        <v>11933.300000000001</v>
      </c>
    </row>
    <row r="34" spans="1:4" s="90" customFormat="1" ht="16.5" customHeight="1">
      <c r="A34" s="87" t="s">
        <v>11</v>
      </c>
      <c r="B34" s="87" t="s">
        <v>414</v>
      </c>
      <c r="C34" s="88" t="s">
        <v>413</v>
      </c>
      <c r="D34" s="89">
        <f>SUM(ведомственная!G133)</f>
        <v>731.6</v>
      </c>
    </row>
    <row r="35" spans="1:4" s="90" customFormat="1" ht="16.5" customHeight="1">
      <c r="A35" s="24" t="s">
        <v>16</v>
      </c>
      <c r="B35" s="87" t="s">
        <v>74</v>
      </c>
      <c r="C35" s="88" t="s">
        <v>75</v>
      </c>
      <c r="D35" s="89">
        <f>SUM(ведомственная!G137)</f>
        <v>11201.7</v>
      </c>
    </row>
    <row r="36" spans="1:5" s="97" customFormat="1" ht="18" customHeight="1">
      <c r="A36" s="15" t="s">
        <v>139</v>
      </c>
      <c r="B36" s="15" t="s">
        <v>77</v>
      </c>
      <c r="C36" s="16" t="s">
        <v>78</v>
      </c>
      <c r="D36" s="4">
        <f>D37</f>
        <v>1860</v>
      </c>
      <c r="E36" s="39"/>
    </row>
    <row r="37" spans="1:4" s="90" customFormat="1" ht="16.5" customHeight="1">
      <c r="A37" s="87" t="s">
        <v>11</v>
      </c>
      <c r="B37" s="87" t="s">
        <v>79</v>
      </c>
      <c r="C37" s="88" t="s">
        <v>80</v>
      </c>
      <c r="D37" s="89">
        <f>SUM(ведомственная!G145)</f>
        <v>1860</v>
      </c>
    </row>
    <row r="38" spans="1:5" s="97" customFormat="1" ht="22.5" customHeight="1">
      <c r="A38" s="80" t="s">
        <v>76</v>
      </c>
      <c r="B38" s="21" t="s">
        <v>81</v>
      </c>
      <c r="C38" s="6" t="s">
        <v>82</v>
      </c>
      <c r="D38" s="4">
        <f>D39</f>
        <v>3398.5</v>
      </c>
      <c r="E38" s="39"/>
    </row>
    <row r="39" spans="1:4" s="90" customFormat="1" ht="16.5" customHeight="1">
      <c r="A39" s="87">
        <v>1</v>
      </c>
      <c r="B39" s="87" t="s">
        <v>83</v>
      </c>
      <c r="C39" s="88" t="s">
        <v>84</v>
      </c>
      <c r="D39" s="89">
        <f>SUM(ведомственная!G150)</f>
        <v>3398.5</v>
      </c>
    </row>
    <row r="40" spans="1:6" ht="28.5" customHeight="1" hidden="1">
      <c r="A40" s="5" t="s">
        <v>30</v>
      </c>
      <c r="B40" s="24" t="s">
        <v>88</v>
      </c>
      <c r="C40" s="2" t="s">
        <v>84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122</v>
      </c>
      <c r="C41" s="2" t="s">
        <v>84</v>
      </c>
      <c r="D41" s="26">
        <f>SUM(D42)</f>
        <v>0</v>
      </c>
    </row>
    <row r="42" spans="1:4" ht="29.25" customHeight="1" hidden="1">
      <c r="A42" s="5" t="s">
        <v>131</v>
      </c>
      <c r="B42" s="23" t="s">
        <v>111</v>
      </c>
      <c r="C42" s="2" t="s">
        <v>84</v>
      </c>
      <c r="D42" s="26">
        <v>0</v>
      </c>
    </row>
    <row r="43" spans="1:4" ht="15.75" customHeight="1">
      <c r="A43" s="46"/>
      <c r="B43" s="47" t="s">
        <v>85</v>
      </c>
      <c r="C43" s="49"/>
      <c r="D43" s="4">
        <f>D13+D20+D22+D24+D26+D28+D31+D33+D36+D38</f>
        <v>153840.4</v>
      </c>
    </row>
    <row r="44" spans="1:4" ht="15.75">
      <c r="A44" s="52"/>
      <c r="B44" s="53"/>
      <c r="C44" s="55"/>
      <c r="D44" s="42"/>
    </row>
    <row r="45" spans="1:4" ht="12.75">
      <c r="A45" s="173"/>
      <c r="B45" s="173"/>
      <c r="C45" s="173"/>
      <c r="D45" s="173"/>
    </row>
    <row r="46" spans="1:3" ht="12.75">
      <c r="A46" s="81"/>
      <c r="B46" s="7"/>
      <c r="C46" s="7"/>
    </row>
    <row r="47" spans="1:4" ht="12.75">
      <c r="A47" s="173"/>
      <c r="B47" s="173"/>
      <c r="C47" s="173"/>
      <c r="D47" s="173"/>
    </row>
  </sheetData>
  <sheetProtection/>
  <mergeCells count="12">
    <mergeCell ref="A6:D6"/>
    <mergeCell ref="A45:D45"/>
    <mergeCell ref="A47:D47"/>
    <mergeCell ref="A1:D1"/>
    <mergeCell ref="A7:D7"/>
    <mergeCell ref="A9:D9"/>
    <mergeCell ref="A10:D10"/>
    <mergeCell ref="B11:D11"/>
    <mergeCell ref="A3:D3"/>
    <mergeCell ref="A4:D4"/>
    <mergeCell ref="A5:D5"/>
    <mergeCell ref="A8:D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6" t="s">
        <v>352</v>
      </c>
      <c r="B1" s="176"/>
      <c r="C1" s="176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4" t="s">
        <v>422</v>
      </c>
      <c r="B3" s="175"/>
      <c r="C3" s="175"/>
      <c r="D3" s="17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4" t="s">
        <v>226</v>
      </c>
      <c r="B4" s="175"/>
      <c r="C4" s="175"/>
      <c r="D4" s="175"/>
      <c r="E4" s="100"/>
      <c r="F4" s="100"/>
      <c r="G4" s="100"/>
    </row>
    <row r="5" spans="1:7" s="101" customFormat="1" ht="13.5" customHeight="1" hidden="1">
      <c r="A5" s="174" t="s">
        <v>86</v>
      </c>
      <c r="B5" s="175"/>
      <c r="C5" s="175"/>
      <c r="D5" s="175"/>
      <c r="E5" s="100"/>
      <c r="F5" s="100"/>
      <c r="G5" s="100"/>
    </row>
    <row r="6" spans="1:7" s="101" customFormat="1" ht="15" customHeight="1" hidden="1">
      <c r="A6" s="174" t="s">
        <v>407</v>
      </c>
      <c r="B6" s="175"/>
      <c r="C6" s="175"/>
      <c r="D6" s="175"/>
      <c r="E6" s="100"/>
      <c r="F6" s="100"/>
      <c r="G6" s="100"/>
    </row>
    <row r="7" spans="1:5" ht="26.25" customHeight="1">
      <c r="A7" s="174" t="s">
        <v>425</v>
      </c>
      <c r="B7" s="175"/>
      <c r="C7" s="175"/>
      <c r="D7" s="10"/>
      <c r="E7" s="10"/>
    </row>
    <row r="8" spans="1:5" ht="13.5" customHeight="1">
      <c r="A8" s="174"/>
      <c r="B8" s="174"/>
      <c r="C8" s="174"/>
      <c r="D8" s="10"/>
      <c r="E8" s="10"/>
    </row>
    <row r="9" spans="1:3" ht="18" customHeight="1">
      <c r="A9" s="169" t="s">
        <v>353</v>
      </c>
      <c r="B9" s="177"/>
      <c r="C9" s="177"/>
    </row>
    <row r="10" spans="1:3" ht="15" customHeight="1">
      <c r="A10" s="169" t="s">
        <v>86</v>
      </c>
      <c r="B10" s="177"/>
      <c r="C10" s="177"/>
    </row>
    <row r="11" spans="1:3" ht="15" customHeight="1">
      <c r="A11" s="169" t="s">
        <v>430</v>
      </c>
      <c r="B11" s="177"/>
      <c r="C11" s="177"/>
    </row>
    <row r="12" spans="2:3" ht="17.25" customHeight="1">
      <c r="B12" s="57"/>
      <c r="C12" s="151" t="s">
        <v>354</v>
      </c>
    </row>
    <row r="13" spans="1:3" ht="13.5" customHeight="1">
      <c r="A13" s="152" t="s">
        <v>228</v>
      </c>
      <c r="B13" s="153" t="s">
        <v>4</v>
      </c>
      <c r="C13" s="154" t="s">
        <v>0</v>
      </c>
    </row>
    <row r="14" spans="1:5" ht="27" customHeight="1">
      <c r="A14" s="155" t="s">
        <v>355</v>
      </c>
      <c r="B14" s="156" t="s">
        <v>356</v>
      </c>
      <c r="C14" s="157">
        <f>SUM(C15)</f>
        <v>27729.29999999999</v>
      </c>
      <c r="D14" s="17"/>
      <c r="E14" s="20"/>
    </row>
    <row r="15" spans="1:3" ht="36" customHeight="1">
      <c r="A15" s="155" t="s">
        <v>357</v>
      </c>
      <c r="B15" s="156" t="s">
        <v>358</v>
      </c>
      <c r="C15" s="157">
        <f>SUM(C24)</f>
        <v>27729.29999999999</v>
      </c>
    </row>
    <row r="16" spans="1:3" ht="24" customHeight="1">
      <c r="A16" s="158" t="s">
        <v>359</v>
      </c>
      <c r="B16" s="159" t="s">
        <v>360</v>
      </c>
      <c r="C16" s="157">
        <f>SUM(C17)</f>
        <v>126111.1</v>
      </c>
    </row>
    <row r="17" spans="1:3" ht="22.5" customHeight="1">
      <c r="A17" s="160" t="s">
        <v>361</v>
      </c>
      <c r="B17" s="161" t="s">
        <v>362</v>
      </c>
      <c r="C17" s="162">
        <f>SUM(C18)</f>
        <v>126111.1</v>
      </c>
    </row>
    <row r="18" spans="1:3" ht="32.25" customHeight="1">
      <c r="A18" s="160" t="s">
        <v>363</v>
      </c>
      <c r="B18" s="161" t="s">
        <v>364</v>
      </c>
      <c r="C18" s="162">
        <f>SUM(C19)</f>
        <v>126111.1</v>
      </c>
    </row>
    <row r="19" spans="1:3" ht="56.25" customHeight="1">
      <c r="A19" s="158" t="s">
        <v>365</v>
      </c>
      <c r="B19" s="159" t="s">
        <v>366</v>
      </c>
      <c r="C19" s="163">
        <f>SUM(доходы!D81)</f>
        <v>126111.1</v>
      </c>
    </row>
    <row r="20" spans="1:3" ht="27" customHeight="1">
      <c r="A20" s="158" t="s">
        <v>367</v>
      </c>
      <c r="B20" s="159" t="s">
        <v>368</v>
      </c>
      <c r="C20" s="157">
        <f>SUM(C21)</f>
        <v>153840.4</v>
      </c>
    </row>
    <row r="21" spans="1:3" ht="27" customHeight="1">
      <c r="A21" s="160" t="s">
        <v>369</v>
      </c>
      <c r="B21" s="161" t="s">
        <v>370</v>
      </c>
      <c r="C21" s="162">
        <f>SUM(C22)</f>
        <v>153840.4</v>
      </c>
    </row>
    <row r="22" spans="1:3" ht="33" customHeight="1">
      <c r="A22" s="160" t="s">
        <v>371</v>
      </c>
      <c r="B22" s="161" t="s">
        <v>372</v>
      </c>
      <c r="C22" s="162">
        <f>SUM(C23)</f>
        <v>153840.4</v>
      </c>
    </row>
    <row r="23" spans="1:3" ht="52.5" customHeight="1">
      <c r="A23" s="158" t="s">
        <v>373</v>
      </c>
      <c r="B23" s="159" t="s">
        <v>374</v>
      </c>
      <c r="C23" s="163">
        <f>SUM(ведомственная!G162)</f>
        <v>153840.4</v>
      </c>
    </row>
    <row r="24" spans="1:3" ht="19.5" customHeight="1">
      <c r="A24" s="179" t="s">
        <v>375</v>
      </c>
      <c r="B24" s="179"/>
      <c r="C24" s="157">
        <f>SUM(C20-C16)</f>
        <v>27729.29999999999</v>
      </c>
    </row>
    <row r="25" spans="2:3" ht="14.25" customHeight="1">
      <c r="B25" s="57"/>
      <c r="C25" s="164"/>
    </row>
    <row r="26" spans="2:3" ht="19.5" customHeight="1">
      <c r="B26" s="57"/>
      <c r="C26" s="164"/>
    </row>
    <row r="27" spans="2:3" ht="14.25" customHeight="1">
      <c r="B27" s="57"/>
      <c r="C27" s="164"/>
    </row>
    <row r="28" spans="2:3" ht="14.25" customHeight="1">
      <c r="B28" s="57"/>
      <c r="C28" s="164"/>
    </row>
    <row r="29" spans="2:3" ht="15.75" customHeight="1">
      <c r="B29" s="57"/>
      <c r="C29" s="57"/>
    </row>
  </sheetData>
  <sheetProtection/>
  <mergeCells count="11">
    <mergeCell ref="A1:C1"/>
    <mergeCell ref="A7:C7"/>
    <mergeCell ref="A9:C9"/>
    <mergeCell ref="A10:C10"/>
    <mergeCell ref="A8:C8"/>
    <mergeCell ref="A11:C11"/>
    <mergeCell ref="A24:B24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2018-10-30T06:23:03Z</cp:lastPrinted>
  <dcterms:created xsi:type="dcterms:W3CDTF">1996-10-08T23:32:33Z</dcterms:created>
  <dcterms:modified xsi:type="dcterms:W3CDTF">2018-10-30T06:23:11Z</dcterms:modified>
  <cp:category/>
  <cp:version/>
  <cp:contentType/>
  <cp:contentStatus/>
</cp:coreProperties>
</file>