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9720" windowHeight="7320" activeTab="0"/>
  </bookViews>
  <sheets>
    <sheet name="доходы" sheetId="1" r:id="rId1"/>
    <sheet name="ведомственная" sheetId="2" r:id="rId2"/>
    <sheet name="расходы" sheetId="3" r:id="rId3"/>
    <sheet name="расходы подр." sheetId="4" r:id="rId4"/>
    <sheet name="источники" sheetId="5" r:id="rId5"/>
  </sheets>
  <definedNames/>
  <calcPr fullCalcOnLoad="1"/>
</workbook>
</file>

<file path=xl/sharedStrings.xml><?xml version="1.0" encoding="utf-8"?>
<sst xmlns="http://schemas.openxmlformats.org/spreadsheetml/2006/main" count="1780" uniqueCount="425">
  <si>
    <t>Сумма</t>
  </si>
  <si>
    <t>939</t>
  </si>
  <si>
    <t>Приложение 1</t>
  </si>
  <si>
    <t xml:space="preserve">                                                                                                                           (тыс.руб.)</t>
  </si>
  <si>
    <t xml:space="preserve">Наименование </t>
  </si>
  <si>
    <t>Код ГРБС</t>
  </si>
  <si>
    <t>I.</t>
  </si>
  <si>
    <t xml:space="preserve">МУНИЦИПАЛЬНЫЙ СОВЕТ МО </t>
  </si>
  <si>
    <t>ОБЩЕГОСУДАРСТВЕННЫЕ ВОПРОСЫ</t>
  </si>
  <si>
    <t>945</t>
  </si>
  <si>
    <t>0100</t>
  </si>
  <si>
    <t>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</si>
  <si>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</si>
  <si>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</si>
  <si>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</t>
  </si>
  <si>
    <t>1.1.1.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</si>
  <si>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</si>
  <si>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</si>
  <si>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</si>
  <si>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</si>
  <si>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2.1.1.</t>
  </si>
  <si>
    <t>2.2.</t>
  </si>
  <si>
    <t>II.</t>
  </si>
  <si>
    <t>ИЗБИРАТЕЛЬНАЯ КОМИССИЯ МО</t>
  </si>
  <si>
    <t>981</t>
  </si>
  <si>
    <t>Обеспечение проведения выборов и референдумов</t>
  </si>
  <si>
    <t>0107</t>
  </si>
  <si>
    <t xml:space="preserve">МЕСТНАЯ АДМИНИСТРАЦИЯ МО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</si>
  <si>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</si>
  <si>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</si>
  <si>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1.2.</t>
  </si>
  <si>
    <t>1.2.1.</t>
  </si>
  <si>
    <t xml:space="preserve">Резервные фонды </t>
  </si>
  <si>
    <t>0111</t>
  </si>
  <si>
    <t>3.</t>
  </si>
  <si>
    <t>Другие общегосударственные вопросы</t>
  </si>
  <si>
    <t>0113</t>
  </si>
  <si>
    <t>3.1.</t>
  </si>
  <si>
    <t>Формирование архивных фондов органов местного  самоуправления, муниципальных предприятий и учреждений</t>
  </si>
  <si>
    <t>3.1.1.</t>
  </si>
  <si>
    <t>3.2.</t>
  </si>
  <si>
    <t>3.2.1.</t>
  </si>
  <si>
    <t>3.3.</t>
  </si>
  <si>
    <t>3.3.1.</t>
  </si>
  <si>
    <t>III.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</si>
  <si>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</si>
  <si>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</si>
  <si>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</si>
  <si>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</si>
  <si>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</si>
  <si>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</si>
  <si>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</si>
  <si>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</si>
  <si>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</si>
  <si>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</si>
  <si>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</si>
  <si>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</si>
  <si>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1.1.2.</t>
  </si>
  <si>
    <t>1.3.</t>
  </si>
  <si>
    <t>1.3.1.</t>
  </si>
  <si>
    <t>2.2.1.</t>
  </si>
  <si>
    <t>Озеленение территорий муниципального образования</t>
  </si>
  <si>
    <t>4.</t>
  </si>
  <si>
    <t>4.1.</t>
  </si>
  <si>
    <t>4.1.1.</t>
  </si>
  <si>
    <t>V.</t>
  </si>
  <si>
    <t>ОБРАЗОВАНИЕ</t>
  </si>
  <si>
    <t>0700</t>
  </si>
  <si>
    <t>VII.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</si>
  <si>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</si>
  <si>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</si>
  <si>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</si>
  <si>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</si>
  <si>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</si>
  <si>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</si>
  <si>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</si>
  <si>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>IX.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</si>
  <si>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</si>
  <si>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</si>
  <si>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</si>
  <si>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</si>
  <si>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</si>
  <si>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</si>
  <si>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</si>
  <si>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</si>
  <si>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РАСХОДОВ:</t>
  </si>
  <si>
    <t>внутригородского муниципального образования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</si>
  <si>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</si>
  <si>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Опубликование муниципальных правовых актов, иной информации в средствах массовой информации</t>
  </si>
  <si>
    <t>Благоустройство придомовых территорий и дворовых территорий</t>
  </si>
  <si>
    <t>Благоустройство территории муниципального образования, связанное с обеспечением санитарного благополучия населения</t>
  </si>
  <si>
    <t>240</t>
  </si>
  <si>
    <t>Уплата налогов, сборов и иных платежей</t>
  </si>
  <si>
    <t>850</t>
  </si>
  <si>
    <t>870</t>
  </si>
  <si>
    <t>Резервные средства</t>
  </si>
  <si>
    <t>Социальное обесеечение населения</t>
  </si>
  <si>
    <t>1003</t>
  </si>
  <si>
    <t>Прочие мероприятия в области благоустройства</t>
  </si>
  <si>
    <t>Профессиональная подготовка, переподготовка и повышение квалификации</t>
  </si>
  <si>
    <t>0705</t>
  </si>
  <si>
    <t>2.2.2.</t>
  </si>
  <si>
    <t>2.2.3.</t>
  </si>
  <si>
    <t>2.2.3.1.</t>
  </si>
  <si>
    <t>1.2.2.</t>
  </si>
  <si>
    <t>1.2.3.</t>
  </si>
  <si>
    <t>1.2.3.1.</t>
  </si>
  <si>
    <t>3.4.</t>
  </si>
  <si>
    <t>3.4.1.</t>
  </si>
  <si>
    <t>КУЛЬТУРА, КИНЕМАТОГРАФИЯ</t>
  </si>
  <si>
    <t>3.4.1.1.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</si>
  <si>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</si>
  <si>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</si>
  <si>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</si>
  <si>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020 01 00</t>
  </si>
  <si>
    <t>Проведение муниципальных выборов</t>
  </si>
  <si>
    <t>Организация и проведение досуговых мероприятий для жителей муниципального образования</t>
  </si>
  <si>
    <t>310</t>
  </si>
  <si>
    <t>Публичные нормативные социальные выплаты гражданам</t>
  </si>
  <si>
    <t>457 03 00</t>
  </si>
  <si>
    <t>1.1.1.1.</t>
  </si>
  <si>
    <t>1.1.2.1.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</si>
  <si>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</si>
  <si>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</si>
  <si>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</si>
  <si>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</si>
  <si>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300</t>
  </si>
  <si>
    <t>Социальное обеспечение и иные выплаты населению</t>
  </si>
  <si>
    <t>2.1.1.1.</t>
  </si>
  <si>
    <t>2.2.1.1.</t>
  </si>
  <si>
    <t>2.2.2.1.</t>
  </si>
  <si>
    <t xml:space="preserve">0103 </t>
  </si>
  <si>
    <t>800</t>
  </si>
  <si>
    <t>Иные бюджетные ассигнования</t>
  </si>
  <si>
    <t>1.2.1.1.</t>
  </si>
  <si>
    <t>1.2.2.1.</t>
  </si>
  <si>
    <t>1.3.1.1.</t>
  </si>
  <si>
    <t>3.1.1.1.</t>
  </si>
  <si>
    <t>3.2.1.1.</t>
  </si>
  <si>
    <t>3.3.1.1.</t>
  </si>
  <si>
    <t>VI.</t>
  </si>
  <si>
    <t>IV.</t>
  </si>
  <si>
    <t>VIII.</t>
  </si>
  <si>
    <t>№ п/п</t>
  </si>
  <si>
    <t xml:space="preserve">Код раздела/подраздела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</si>
  <si>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</si>
  <si>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  </t>
  </si>
  <si>
    <t>3.1.2.</t>
  </si>
  <si>
    <t>3.1.2.1.</t>
  </si>
  <si>
    <t>3.2.2.</t>
  </si>
  <si>
    <t>3.2.2.1.</t>
  </si>
  <si>
    <t>3.2.3.</t>
  </si>
  <si>
    <t>3.2.3.1.</t>
  </si>
  <si>
    <t>4.1.1.1.</t>
  </si>
  <si>
    <t>5.</t>
  </si>
  <si>
    <t>5.1.</t>
  </si>
  <si>
    <t>5.1.1.</t>
  </si>
  <si>
    <t>5.1.1.1.</t>
  </si>
  <si>
    <t>4.1.2.</t>
  </si>
  <si>
    <t>4.1.2.1.</t>
  </si>
  <si>
    <t>5.2.</t>
  </si>
  <si>
    <t>5.2.1.</t>
  </si>
  <si>
    <t>5.2.1.1.</t>
  </si>
  <si>
    <t>Содержание Главы муниципального образования</t>
  </si>
  <si>
    <t xml:space="preserve"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 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</si>
  <si>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</si>
  <si>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</si>
  <si>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</si>
  <si>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</si>
  <si>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</si>
  <si>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</si>
  <si>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</si>
  <si>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</si>
  <si>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</si>
  <si>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</si>
  <si>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</si>
  <si>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</si>
  <si>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</si>
  <si>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</si>
  <si>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</si>
  <si>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</si>
  <si>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</si>
  <si>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1.4.</t>
  </si>
  <si>
    <t>1.4.1.</t>
  </si>
  <si>
    <t>1.4.1.1.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</si>
  <si>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</si>
  <si>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к пенсии в соответствии с законом Санкт-Петербурга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</si>
  <si>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</si>
  <si>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</si>
  <si>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320</t>
  </si>
  <si>
    <t>Приложение 2</t>
  </si>
  <si>
    <t>Приложение 3</t>
  </si>
  <si>
    <t>00200 00011</t>
  </si>
  <si>
    <t>00200 00022</t>
  </si>
  <si>
    <t>00200 00021</t>
  </si>
  <si>
    <t>00200 00031</t>
  </si>
  <si>
    <t>00200 00032</t>
  </si>
  <si>
    <t>07000 00061</t>
  </si>
  <si>
    <t>09000 00071</t>
  </si>
  <si>
    <t>09200 00441</t>
  </si>
  <si>
    <t>43100 00191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</si>
  <si>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</si>
  <si>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</si>
  <si>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</si>
  <si>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</si>
  <si>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</si>
  <si>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</si>
  <si>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</si>
  <si>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60000 00131</t>
  </si>
  <si>
    <t>60000 00141</t>
  </si>
  <si>
    <t>60000 00151</t>
  </si>
  <si>
    <t>60000 00161</t>
  </si>
  <si>
    <t>42800 00181</t>
  </si>
  <si>
    <t>44000 00201</t>
  </si>
  <si>
    <t>44000 00561</t>
  </si>
  <si>
    <t>50500 00231</t>
  </si>
  <si>
    <t>48700 00241</t>
  </si>
  <si>
    <t>45700 00251</t>
  </si>
  <si>
    <t>1.3.2.</t>
  </si>
  <si>
    <t>1.3.2.1.</t>
  </si>
  <si>
    <t>1.4.2.</t>
  </si>
  <si>
    <t>1.4.2.1.</t>
  </si>
  <si>
    <t>3.4.2.</t>
  </si>
  <si>
    <t>3.4.2.1.</t>
  </si>
  <si>
    <t>09200 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</si>
  <si>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</si>
  <si>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00200 G0850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</si>
  <si>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</si>
  <si>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</si>
  <si>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</si>
  <si>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G0870</t>
  </si>
  <si>
    <t xml:space="preserve"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 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</si>
  <si>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</si>
  <si>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"О внесении изменений в Решение Муниципального Совета</t>
  </si>
  <si>
    <t>(тыс.руб.)</t>
  </si>
  <si>
    <t>Код</t>
  </si>
  <si>
    <t>Наименование   источника    доходов</t>
  </si>
  <si>
    <t>000</t>
  </si>
  <si>
    <t>(код источника доходов)</t>
  </si>
  <si>
    <t>Наименование источника доходов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</si>
  <si>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</si>
  <si>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</si>
  <si>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</si>
  <si>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</si>
  <si>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</si>
  <si>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 связи с применением упрощенной системы налогообложения</t>
  </si>
  <si>
    <t>182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</si>
  <si>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</si>
  <si>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</si>
  <si>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</si>
  <si>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</si>
  <si>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</si>
  <si>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</si>
  <si>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</si>
  <si>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</si>
  <si>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</si>
  <si>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</si>
  <si>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</si>
  <si>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</si>
  <si>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</si>
  <si>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</si>
  <si>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</si>
  <si>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</si>
  <si>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</si>
  <si>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</si>
  <si>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</si>
  <si>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</si>
  <si>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</si>
  <si>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</si>
  <si>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</si>
  <si>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</si>
  <si>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</si>
  <si>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</si>
  <si>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 xml:space="preserve">182 </t>
  </si>
  <si>
    <t>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</si>
  <si>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</si>
  <si>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</si>
  <si>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</si>
  <si>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</si>
  <si>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</si>
  <si>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1 13 01993 03 0000 130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</si>
  <si>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</si>
  <si>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</si>
  <si>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</si>
  <si>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</si>
  <si>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</si>
  <si>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</si>
  <si>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</si>
  <si>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</si>
  <si>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>1 13 02993 03 0100 130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</si>
  <si>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</si>
  <si>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</si>
  <si>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</si>
  <si>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</si>
  <si>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</si>
  <si>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</si>
  <si>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</si>
  <si>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</si>
  <si>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</si>
  <si>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</si>
  <si>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</si>
  <si>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1 16 00000 00 0000 000</t>
  </si>
  <si>
    <t>ШТРАФЫ, САНКЦИИ, ВОЗМЕЩЕНИЕ УЩЕРБА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</si>
  <si>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</si>
  <si>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образования городов федерального значения Москвы и Санкт-Петербурга)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</si>
  <si>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</si>
  <si>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</si>
  <si>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</si>
  <si>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</si>
  <si>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</si>
  <si>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</si>
  <si>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806                                   </t>
  </si>
  <si>
    <t>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</si>
  <si>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администартивных правонарушениях в Санкт-Петербурге"</t>
  </si>
  <si>
    <t>807</t>
  </si>
  <si>
    <t>853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</si>
  <si>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</si>
  <si>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</si>
  <si>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</si>
  <si>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</si>
  <si>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</si>
  <si>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</si>
  <si>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</si>
  <si>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</si>
  <si>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</si>
  <si>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</si>
  <si>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</si>
  <si>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</si>
  <si>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</si>
  <si>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</si>
  <si>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</si>
  <si>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</si>
  <si>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</si>
  <si>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</si>
  <si>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2 02 02999 00 0000 151</t>
  </si>
  <si>
    <t>Прочие субсидии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</si>
  <si>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</si>
  <si>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</si>
  <si>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</si>
  <si>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</si>
  <si>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</si>
  <si>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</si>
  <si>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</si>
  <si>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</si>
  <si>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</si>
  <si>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</si>
  <si>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2 07 00000 00 0000 000</t>
  </si>
  <si>
    <t>ПРОЧИЕ БЕЗВОЗМЕЗДНЫЕ ПОСТУПЛЕНИЯ</t>
  </si>
  <si>
    <t>2 07 03000 03 0000 180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</si>
  <si>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</si>
  <si>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</si>
  <si>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</si>
  <si>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</si>
  <si>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</si>
  <si>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</si>
  <si>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</si>
  <si>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824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</si>
  <si>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23.12.2015г. № 30</t>
  </si>
  <si>
    <t>Приложение 4</t>
  </si>
  <si>
    <t>Приложение 5</t>
  </si>
  <si>
    <t>Источники внутреннего финансирования дефицита бюджета</t>
  </si>
  <si>
    <t>тыс. руб.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</si>
  <si>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</si>
  <si>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</si>
  <si>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</si>
  <si>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</si>
  <si>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</si>
  <si>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</si>
  <si>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</si>
  <si>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</si>
  <si>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</si>
  <si>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</si>
  <si>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</si>
  <si>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</si>
  <si>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</si>
  <si>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</si>
  <si>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</si>
  <si>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</si>
  <si>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</si>
  <si>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</si>
  <si>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</si>
  <si>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</si>
  <si>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Всего источников финансирования дефицита бюджета</t>
  </si>
  <si>
    <t>Доходы бюджета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</si>
  <si>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"О бюджете внутригородского муниципального образования Санкт-Петербурга                                                                                               муниципального округа СОСНОВАЯ ПОЛЯНА на 2017 год"</t>
  </si>
  <si>
    <t>Ведомственная структура расходов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</si>
  <si>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разделам, подразделам, целевым статьям, группам и подгруппам видов расходов классификации расходов бюджетов                                                 на 2017 год</t>
  </si>
  <si>
    <t>Распределение бюджетных ассигнований бюджета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муниципального округа СОСНОВАЯ ПОЛЯНА по разделам и подразделам классификации расходов бюджетов на 2017 год</t>
  </si>
  <si>
    <t>муниципального округа СОСНОВАЯ ПОЛЯНА на 2017 год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</si>
  <si>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</si>
  <si>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</si>
  <si>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</si>
  <si>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</si>
  <si>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</si>
  <si>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</si>
  <si>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</si>
  <si>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</si>
  <si>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Другие вопросы в области образования</t>
  </si>
  <si>
    <t>0709</t>
  </si>
  <si>
    <t>2.3.</t>
  </si>
  <si>
    <t>2.3.1.</t>
  </si>
  <si>
    <t>2.3.1.1.</t>
  </si>
  <si>
    <t>2.4.</t>
  </si>
  <si>
    <t>2.4.1.</t>
  </si>
  <si>
    <t>2.4.1.1.</t>
  </si>
  <si>
    <t>"О внесении изменений в Решение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27.12.2016г. № 47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</si>
  <si>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</si>
  <si>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</t>
  </si>
  <si>
    <t>2 02 10000 00 0000 151</t>
  </si>
  <si>
    <t>2 02 15001 00 0000 151</t>
  </si>
  <si>
    <t>2 02 15001 03 0000 151</t>
  </si>
  <si>
    <t>2 02 30000 00 0000 151</t>
  </si>
  <si>
    <t>2 02 30024 00 0000 151</t>
  </si>
  <si>
    <t>2 02 30024 03 0000 151</t>
  </si>
  <si>
    <t>2 02 30024 03 0100 151</t>
  </si>
  <si>
    <t>2 02 30024 03 0200 151</t>
  </si>
  <si>
    <t>2 02 30027 00 0000 151</t>
  </si>
  <si>
    <t>2 02 30027 03 0000 151</t>
  </si>
  <si>
    <t>2 02 30027 03 0100 151</t>
  </si>
  <si>
    <t>2 02 30027 03 0200 151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</si>
  <si>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___.___.2017г. № ___</t>
  </si>
  <si>
    <t>(с изменениями от 27.01.2017г. № 48)</t>
  </si>
  <si>
    <t>муниципального округа СОСНОВАЯ ПОЛЯНА от 27.12.2016г. № 47</t>
  </si>
  <si>
    <t>к Проекту Решения Муниципального Совета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муниципального округа СОСНОВАЯ ПОЛЯНА от ____.___.2017г. № ___</t>
  </si>
  <si>
    <t>(с изменениями от 27.12.2017г. № 48)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</si>
</sst>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00"/>
    <numFmt numFmtId="179" formatCode="0.0"/>
    <numFmt numFmtId="180" formatCode="[$€-2]\ ###,000_);[Red]\([$€-2]\ ###,000\)"/>
    <numFmt numFmtId="181" formatCode="#,##0.00_р_."/>
    <numFmt numFmtId="182" formatCode="#,##0.0_р_.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177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17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177" fontId="0" fillId="0" borderId="0" xfId="0" applyNumberFormat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0" fontId="0" fillId="0" borderId="0" xfId="0" applyFont="1" applyAlignment="1">
      <alignment/>
    </xf>
    <xf numFmtId="177" fontId="1" fillId="0" borderId="0" xfId="0" applyNumberFormat="1" applyFont="1" applyBorder="1" applyAlignment="1">
      <alignment horizontal="right"/>
    </xf>
    <xf numFmtId="177" fontId="10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177" fontId="15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7" fontId="7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1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177" fontId="17" fillId="0" borderId="0" xfId="0" applyNumberFormat="1" applyFont="1" applyAlignment="1">
      <alignment vertical="top"/>
    </xf>
    <xf numFmtId="49" fontId="7" fillId="0" borderId="10" xfId="0" applyNumberFormat="1" applyFont="1" applyBorder="1" applyAlignment="1">
      <alignment horizontal="left" wrapText="1"/>
    </xf>
    <xf numFmtId="177" fontId="7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7" fontId="7" fillId="0" borderId="0" xfId="0" applyNumberFormat="1" applyFont="1" applyBorder="1" applyAlignment="1">
      <alignment horizontal="right" vertical="top"/>
    </xf>
    <xf numFmtId="177" fontId="18" fillId="0" borderId="0" xfId="0" applyNumberFormat="1" applyFon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7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top" wrapText="1"/>
    </xf>
    <xf numFmtId="177" fontId="8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177" fontId="3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177" fontId="1" fillId="0" borderId="14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177" fontId="3" fillId="0" borderId="14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177" fontId="7" fillId="0" borderId="10" xfId="0" applyNumberFormat="1" applyFont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49" fontId="8" fillId="0" borderId="16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1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77" fontId="1" fillId="0" borderId="0" xfId="0" applyNumberFormat="1" applyFont="1" applyBorder="1" applyAlignment="1">
      <alignment horizontal="right" wrapText="1"/>
    </xf>
    <xf numFmtId="181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1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10" xfId="0" applyNumberForma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" fillId="0" borderId="17" xfId="0" applyFont="1" applyFill="1" applyBorder="1" applyAlignment="1">
      <alignment horizontal="right"/>
    </xf>
    <xf numFmtId="0" fontId="9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D81" sqref="D81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46.00390625" style="0" customWidth="1"/>
    <col min="4" max="4" width="11.7109375" style="0" customWidth="1"/>
  </cols>
  <sheetData>
    <row r="1" spans="1:4" ht="12.75">
      <c r="A1" s="172" t="s">
        <v>2</v>
      </c>
      <c r="B1" s="172"/>
      <c r="C1" s="172"/>
      <c r="D1" s="172"/>
    </row>
    <row r="2" spans="1:12" ht="41.25" customHeight="1">
      <c r="A2" s="170" t="s">
        <v>420</v>
      </c>
      <c r="B2" s="171"/>
      <c r="C2" s="171"/>
      <c r="D2" s="171"/>
      <c r="E2" s="100"/>
      <c r="F2" s="100"/>
      <c r="G2" s="100"/>
      <c r="H2" s="10"/>
      <c r="I2" s="10"/>
      <c r="J2" s="10"/>
      <c r="K2" s="10"/>
      <c r="L2" s="10"/>
    </row>
    <row r="3" spans="1:7" ht="39" customHeight="1">
      <c r="A3" s="170" t="s">
        <v>405</v>
      </c>
      <c r="B3" s="170"/>
      <c r="C3" s="170"/>
      <c r="D3" s="170"/>
      <c r="E3" s="102"/>
      <c r="F3" s="102"/>
      <c r="G3" s="102"/>
    </row>
    <row r="4" spans="1:7" ht="39" customHeight="1" hidden="1">
      <c r="A4" s="170" t="s">
        <v>357</v>
      </c>
      <c r="B4" s="170"/>
      <c r="C4" s="170"/>
      <c r="D4" s="170"/>
      <c r="E4" s="102"/>
      <c r="F4" s="102"/>
      <c r="G4" s="102"/>
    </row>
    <row r="5" spans="1:7" ht="27" customHeight="1">
      <c r="A5" s="170" t="s">
        <v>384</v>
      </c>
      <c r="B5" s="170"/>
      <c r="C5" s="170"/>
      <c r="D5" s="170"/>
      <c r="E5" s="102"/>
      <c r="F5" s="102"/>
      <c r="G5" s="102"/>
    </row>
    <row r="6" spans="1:7" ht="12.75" customHeight="1">
      <c r="A6" s="170" t="s">
        <v>421</v>
      </c>
      <c r="B6" s="170"/>
      <c r="C6" s="170"/>
      <c r="D6" s="170"/>
      <c r="E6" s="102"/>
      <c r="F6" s="102"/>
      <c r="G6" s="102"/>
    </row>
    <row r="7" spans="1:7" ht="11.25" customHeight="1">
      <c r="A7" s="173"/>
      <c r="B7" s="173"/>
      <c r="C7" s="173"/>
      <c r="D7" s="173"/>
      <c r="E7" s="102"/>
      <c r="F7" s="102"/>
      <c r="G7" s="102"/>
    </row>
    <row r="8" spans="1:12" ht="35.25" customHeight="1">
      <c r="A8" s="165" t="s">
        <v>383</v>
      </c>
      <c r="B8" s="165"/>
      <c r="C8" s="165"/>
      <c r="D8" s="165"/>
      <c r="F8" s="103"/>
      <c r="G8" s="103"/>
      <c r="H8" s="103"/>
      <c r="I8" s="103"/>
      <c r="J8" s="104"/>
      <c r="K8" s="104"/>
      <c r="L8" s="104"/>
    </row>
    <row r="9" spans="1:4" ht="12.75">
      <c r="A9" s="166" t="s">
        <v>234</v>
      </c>
      <c r="B9" s="166"/>
      <c r="C9" s="166"/>
      <c r="D9" s="166"/>
    </row>
    <row r="10" spans="1:4" ht="12.75">
      <c r="A10" s="167" t="s">
        <v>235</v>
      </c>
      <c r="B10" s="168"/>
      <c r="C10" s="105" t="s">
        <v>236</v>
      </c>
      <c r="D10" s="106" t="s">
        <v>0</v>
      </c>
    </row>
    <row r="11" spans="1:4" ht="12.75">
      <c r="A11" s="3" t="s">
        <v>237</v>
      </c>
      <c r="B11" s="107" t="s">
        <v>238</v>
      </c>
      <c r="C11" s="108" t="s">
        <v>239</v>
      </c>
      <c r="D11" s="4"/>
    </row>
    <row r="12" spans="1:4" ht="28.5">
      <c r="A12" s="109" t="s">
        <v>237</v>
      </c>
      <c r="B12" s="110" t="s">
        <v>240</v>
      </c>
      <c r="C12" s="111" t="s">
        <v>241</v>
      </c>
      <c r="D12" s="112">
        <f>D13+D25+D28+D31+D39+D43+D55</f>
        <v>77916.00000000001</v>
      </c>
    </row>
    <row r="13" spans="1:4" ht="12.75">
      <c r="A13" s="113" t="s">
        <v>237</v>
      </c>
      <c r="B13" s="114" t="s">
        <v>242</v>
      </c>
      <c r="C13" s="115" t="s">
        <v>243</v>
      </c>
      <c r="D13" s="8">
        <f>D14+D20+D23</f>
        <v>66708.1</v>
      </c>
    </row>
    <row r="14" spans="1:4" ht="27">
      <c r="A14" s="116" t="s">
        <v>237</v>
      </c>
      <c r="B14" s="117" t="s">
        <v>244</v>
      </c>
      <c r="C14" s="118" t="s">
        <v>245</v>
      </c>
      <c r="D14" s="119">
        <f>D15+D16+D17+D18+D19</f>
        <v>55570.8</v>
      </c>
    </row>
    <row r="15" spans="1:4" ht="25.5">
      <c r="A15" s="2" t="s">
        <v>246</v>
      </c>
      <c r="B15" s="1" t="s">
        <v>247</v>
      </c>
      <c r="C15" s="120" t="s">
        <v>248</v>
      </c>
      <c r="D15" s="121">
        <v>38909.6</v>
      </c>
    </row>
    <row r="16" spans="1:4" ht="38.25">
      <c r="A16" s="2" t="s">
        <v>246</v>
      </c>
      <c r="B16" s="1" t="s">
        <v>249</v>
      </c>
      <c r="C16" s="120" t="s">
        <v>250</v>
      </c>
      <c r="D16" s="121">
        <v>1</v>
      </c>
    </row>
    <row r="17" spans="1:4" ht="63.75">
      <c r="A17" s="2" t="s">
        <v>246</v>
      </c>
      <c r="B17" s="1" t="s">
        <v>251</v>
      </c>
      <c r="C17" s="120" t="s">
        <v>406</v>
      </c>
      <c r="D17" s="121">
        <v>16259.2</v>
      </c>
    </row>
    <row r="18" spans="1:4" ht="51">
      <c r="A18" s="2" t="s">
        <v>246</v>
      </c>
      <c r="B18" s="1" t="s">
        <v>252</v>
      </c>
      <c r="C18" s="120" t="s">
        <v>253</v>
      </c>
      <c r="D18" s="121">
        <v>1</v>
      </c>
    </row>
    <row r="19" spans="1:4" ht="43.5" customHeight="1">
      <c r="A19" s="2" t="s">
        <v>246</v>
      </c>
      <c r="B19" s="1" t="s">
        <v>254</v>
      </c>
      <c r="C19" s="120" t="s">
        <v>389</v>
      </c>
      <c r="D19" s="121">
        <v>400</v>
      </c>
    </row>
    <row r="20" spans="1:4" ht="27">
      <c r="A20" s="122" t="s">
        <v>237</v>
      </c>
      <c r="B20" s="117" t="s">
        <v>255</v>
      </c>
      <c r="C20" s="118" t="s">
        <v>256</v>
      </c>
      <c r="D20" s="123">
        <f>SUM(D21+D22)</f>
        <v>10420.6</v>
      </c>
    </row>
    <row r="21" spans="1:4" ht="25.5">
      <c r="A21" s="2" t="s">
        <v>246</v>
      </c>
      <c r="B21" s="1" t="s">
        <v>257</v>
      </c>
      <c r="C21" s="120" t="s">
        <v>256</v>
      </c>
      <c r="D21" s="121">
        <v>10419.6</v>
      </c>
    </row>
    <row r="22" spans="1:4" ht="39.75" customHeight="1">
      <c r="A22" s="2" t="s">
        <v>246</v>
      </c>
      <c r="B22" s="1" t="s">
        <v>258</v>
      </c>
      <c r="C22" s="120" t="s">
        <v>407</v>
      </c>
      <c r="D22" s="121">
        <v>1</v>
      </c>
    </row>
    <row r="23" spans="1:4" ht="28.5" customHeight="1">
      <c r="A23" s="122" t="s">
        <v>237</v>
      </c>
      <c r="B23" s="117" t="s">
        <v>259</v>
      </c>
      <c r="C23" s="118" t="s">
        <v>260</v>
      </c>
      <c r="D23" s="123">
        <f>SUM(D24)</f>
        <v>716.7</v>
      </c>
    </row>
    <row r="24" spans="1:4" ht="41.25" customHeight="1">
      <c r="A24" s="2" t="s">
        <v>246</v>
      </c>
      <c r="B24" s="1" t="s">
        <v>261</v>
      </c>
      <c r="C24" s="120" t="s">
        <v>262</v>
      </c>
      <c r="D24" s="121">
        <v>716.7</v>
      </c>
    </row>
    <row r="25" spans="1:4" ht="12.75" hidden="1">
      <c r="A25" s="6" t="s">
        <v>237</v>
      </c>
      <c r="B25" s="124" t="s">
        <v>263</v>
      </c>
      <c r="C25" s="115" t="s">
        <v>264</v>
      </c>
      <c r="D25" s="125">
        <f>D26</f>
        <v>0</v>
      </c>
    </row>
    <row r="26" spans="1:4" ht="13.5" hidden="1">
      <c r="A26" s="122" t="s">
        <v>237</v>
      </c>
      <c r="B26" s="117" t="s">
        <v>265</v>
      </c>
      <c r="C26" s="118" t="s">
        <v>266</v>
      </c>
      <c r="D26" s="123">
        <f>D27</f>
        <v>0</v>
      </c>
    </row>
    <row r="27" spans="1:4" ht="63.75" customHeight="1" hidden="1">
      <c r="A27" s="2" t="s">
        <v>246</v>
      </c>
      <c r="B27" s="1" t="s">
        <v>267</v>
      </c>
      <c r="C27" s="5" t="s">
        <v>268</v>
      </c>
      <c r="D27" s="121">
        <v>0</v>
      </c>
    </row>
    <row r="28" spans="1:4" ht="38.25">
      <c r="A28" s="6" t="s">
        <v>237</v>
      </c>
      <c r="B28" s="126" t="s">
        <v>269</v>
      </c>
      <c r="C28" s="127" t="s">
        <v>270</v>
      </c>
      <c r="D28" s="128">
        <f>D29</f>
        <v>0.1</v>
      </c>
    </row>
    <row r="29" spans="1:4" ht="13.5">
      <c r="A29" s="122" t="s">
        <v>237</v>
      </c>
      <c r="B29" s="117" t="s">
        <v>271</v>
      </c>
      <c r="C29" s="129" t="s">
        <v>272</v>
      </c>
      <c r="D29" s="123">
        <f>D30</f>
        <v>0.1</v>
      </c>
    </row>
    <row r="30" spans="1:4" ht="25.5">
      <c r="A30" s="2" t="s">
        <v>273</v>
      </c>
      <c r="B30" s="130" t="s">
        <v>274</v>
      </c>
      <c r="C30" s="131" t="s">
        <v>275</v>
      </c>
      <c r="D30" s="132">
        <v>0.1</v>
      </c>
    </row>
    <row r="31" spans="1:4" ht="39" customHeight="1">
      <c r="A31" s="6" t="s">
        <v>237</v>
      </c>
      <c r="B31" s="124" t="s">
        <v>276</v>
      </c>
      <c r="C31" s="133" t="s">
        <v>277</v>
      </c>
      <c r="D31" s="125">
        <f>D32+D34</f>
        <v>3000</v>
      </c>
    </row>
    <row r="32" spans="1:4" ht="15.75" customHeight="1" hidden="1">
      <c r="A32" s="122" t="s">
        <v>237</v>
      </c>
      <c r="B32" s="117" t="s">
        <v>278</v>
      </c>
      <c r="C32" s="129" t="s">
        <v>279</v>
      </c>
      <c r="D32" s="123">
        <f>D33</f>
        <v>0</v>
      </c>
    </row>
    <row r="33" spans="1:4" ht="54" customHeight="1" hidden="1">
      <c r="A33" s="2" t="s">
        <v>1</v>
      </c>
      <c r="B33" s="130" t="s">
        <v>280</v>
      </c>
      <c r="C33" s="131" t="s">
        <v>281</v>
      </c>
      <c r="D33" s="132">
        <v>0</v>
      </c>
    </row>
    <row r="34" spans="1:4" ht="14.25" customHeight="1">
      <c r="A34" s="122" t="s">
        <v>237</v>
      </c>
      <c r="B34" s="117" t="s">
        <v>282</v>
      </c>
      <c r="C34" s="74" t="s">
        <v>283</v>
      </c>
      <c r="D34" s="123">
        <f>D35</f>
        <v>3000</v>
      </c>
    </row>
    <row r="35" spans="1:4" ht="16.5" customHeight="1">
      <c r="A35" s="2" t="s">
        <v>237</v>
      </c>
      <c r="B35" s="1" t="s">
        <v>284</v>
      </c>
      <c r="C35" s="5" t="s">
        <v>285</v>
      </c>
      <c r="D35" s="121">
        <f>D36</f>
        <v>3000</v>
      </c>
    </row>
    <row r="36" spans="1:4" ht="42.75" customHeight="1">
      <c r="A36" s="2" t="s">
        <v>237</v>
      </c>
      <c r="B36" s="1" t="s">
        <v>286</v>
      </c>
      <c r="C36" s="120" t="s">
        <v>287</v>
      </c>
      <c r="D36" s="121">
        <f>SUM(D37+D38)</f>
        <v>3000</v>
      </c>
    </row>
    <row r="37" spans="1:4" ht="66" customHeight="1">
      <c r="A37" s="2" t="s">
        <v>288</v>
      </c>
      <c r="B37" s="1" t="s">
        <v>289</v>
      </c>
      <c r="C37" s="120" t="s">
        <v>290</v>
      </c>
      <c r="D37" s="121">
        <v>3000</v>
      </c>
    </row>
    <row r="38" spans="1:4" ht="40.5" customHeight="1" hidden="1">
      <c r="A38" s="2" t="s">
        <v>1</v>
      </c>
      <c r="B38" s="1" t="s">
        <v>291</v>
      </c>
      <c r="C38" s="120" t="s">
        <v>292</v>
      </c>
      <c r="D38" s="121"/>
    </row>
    <row r="39" spans="1:4" ht="25.5" customHeight="1" hidden="1">
      <c r="A39" s="6" t="s">
        <v>237</v>
      </c>
      <c r="B39" s="124" t="s">
        <v>293</v>
      </c>
      <c r="C39" s="115" t="s">
        <v>294</v>
      </c>
      <c r="D39" s="125">
        <f>D40</f>
        <v>0</v>
      </c>
    </row>
    <row r="40" spans="1:4" ht="77.25" customHeight="1" hidden="1">
      <c r="A40" s="2" t="s">
        <v>237</v>
      </c>
      <c r="B40" s="1" t="s">
        <v>295</v>
      </c>
      <c r="C40" s="120" t="s">
        <v>296</v>
      </c>
      <c r="D40" s="121">
        <f>D41</f>
        <v>0</v>
      </c>
    </row>
    <row r="41" spans="1:4" ht="104.25" customHeight="1" hidden="1">
      <c r="A41" s="2" t="s">
        <v>237</v>
      </c>
      <c r="B41" s="1" t="s">
        <v>297</v>
      </c>
      <c r="C41" s="134" t="s">
        <v>298</v>
      </c>
      <c r="D41" s="121">
        <f>D42</f>
        <v>0</v>
      </c>
    </row>
    <row r="42" spans="1:4" ht="116.25" customHeight="1" hidden="1">
      <c r="A42" s="2" t="s">
        <v>1</v>
      </c>
      <c r="B42" s="1" t="s">
        <v>299</v>
      </c>
      <c r="C42" s="134" t="s">
        <v>300</v>
      </c>
      <c r="D42" s="121">
        <v>0</v>
      </c>
    </row>
    <row r="43" spans="1:4" ht="12.75">
      <c r="A43" s="6" t="s">
        <v>237</v>
      </c>
      <c r="B43" s="124" t="s">
        <v>301</v>
      </c>
      <c r="C43" s="115" t="s">
        <v>302</v>
      </c>
      <c r="D43" s="125">
        <f>D44+D45+D46+D48</f>
        <v>8187.8</v>
      </c>
    </row>
    <row r="44" spans="1:4" ht="76.5" customHeight="1" hidden="1">
      <c r="A44" s="2" t="s">
        <v>1</v>
      </c>
      <c r="B44" s="1" t="s">
        <v>303</v>
      </c>
      <c r="C44" s="120" t="s">
        <v>304</v>
      </c>
      <c r="D44" s="121">
        <v>0</v>
      </c>
    </row>
    <row r="45" spans="1:4" ht="63.75">
      <c r="A45" s="2" t="s">
        <v>246</v>
      </c>
      <c r="B45" s="1" t="s">
        <v>305</v>
      </c>
      <c r="C45" s="120" t="s">
        <v>306</v>
      </c>
      <c r="D45" s="121">
        <v>139.9</v>
      </c>
    </row>
    <row r="46" spans="1:4" ht="70.5" customHeight="1">
      <c r="A46" s="122" t="s">
        <v>237</v>
      </c>
      <c r="B46" s="117" t="s">
        <v>390</v>
      </c>
      <c r="C46" s="118" t="s">
        <v>391</v>
      </c>
      <c r="D46" s="123">
        <f>SUM(D47)</f>
        <v>48.4</v>
      </c>
    </row>
    <row r="47" spans="1:4" ht="80.25" customHeight="1">
      <c r="A47" s="2" t="s">
        <v>1</v>
      </c>
      <c r="B47" s="1" t="s">
        <v>392</v>
      </c>
      <c r="C47" s="120" t="s">
        <v>393</v>
      </c>
      <c r="D47" s="121">
        <v>48.4</v>
      </c>
    </row>
    <row r="48" spans="1:4" ht="27">
      <c r="A48" s="122" t="s">
        <v>237</v>
      </c>
      <c r="B48" s="117" t="s">
        <v>307</v>
      </c>
      <c r="C48" s="118" t="s">
        <v>308</v>
      </c>
      <c r="D48" s="123">
        <f>D49</f>
        <v>7999.5</v>
      </c>
    </row>
    <row r="49" spans="1:4" ht="63.75">
      <c r="A49" s="85" t="s">
        <v>237</v>
      </c>
      <c r="B49" s="135" t="s">
        <v>309</v>
      </c>
      <c r="C49" s="136" t="s">
        <v>310</v>
      </c>
      <c r="D49" s="137">
        <f>D50++D51+D52+D53+D54</f>
        <v>7999.5</v>
      </c>
    </row>
    <row r="50" spans="1:4" ht="55.5" customHeight="1">
      <c r="A50" s="2" t="s">
        <v>311</v>
      </c>
      <c r="B50" s="1" t="s">
        <v>312</v>
      </c>
      <c r="C50" s="120" t="s">
        <v>313</v>
      </c>
      <c r="D50" s="121">
        <v>6759.5</v>
      </c>
    </row>
    <row r="51" spans="1:4" ht="53.25" customHeight="1">
      <c r="A51" s="2" t="s">
        <v>314</v>
      </c>
      <c r="B51" s="1" t="s">
        <v>312</v>
      </c>
      <c r="C51" s="120" t="s">
        <v>313</v>
      </c>
      <c r="D51" s="121">
        <v>400</v>
      </c>
    </row>
    <row r="52" spans="1:4" ht="54" customHeight="1">
      <c r="A52" s="2" t="s">
        <v>315</v>
      </c>
      <c r="B52" s="1" t="s">
        <v>312</v>
      </c>
      <c r="C52" s="120" t="s">
        <v>313</v>
      </c>
      <c r="D52" s="121">
        <v>130</v>
      </c>
    </row>
    <row r="53" spans="1:4" ht="53.25" customHeight="1">
      <c r="A53" s="2" t="s">
        <v>356</v>
      </c>
      <c r="B53" s="1" t="s">
        <v>312</v>
      </c>
      <c r="C53" s="120" t="s">
        <v>313</v>
      </c>
      <c r="D53" s="121">
        <v>700</v>
      </c>
    </row>
    <row r="54" spans="1:4" ht="66" customHeight="1">
      <c r="A54" s="2" t="s">
        <v>315</v>
      </c>
      <c r="B54" s="1" t="s">
        <v>316</v>
      </c>
      <c r="C54" s="120" t="s">
        <v>317</v>
      </c>
      <c r="D54" s="121">
        <v>10</v>
      </c>
    </row>
    <row r="55" spans="1:4" ht="12.75">
      <c r="A55" s="6" t="s">
        <v>237</v>
      </c>
      <c r="B55" s="124" t="s">
        <v>318</v>
      </c>
      <c r="C55" s="21" t="s">
        <v>319</v>
      </c>
      <c r="D55" s="125">
        <f>D56+D58</f>
        <v>20</v>
      </c>
    </row>
    <row r="56" spans="1:4" ht="13.5" hidden="1">
      <c r="A56" s="122" t="s">
        <v>237</v>
      </c>
      <c r="B56" s="117" t="s">
        <v>320</v>
      </c>
      <c r="C56" s="118" t="s">
        <v>321</v>
      </c>
      <c r="D56" s="123">
        <f>D57</f>
        <v>0</v>
      </c>
    </row>
    <row r="57" spans="1:4" ht="42.75" customHeight="1" hidden="1">
      <c r="A57" s="2" t="s">
        <v>1</v>
      </c>
      <c r="B57" s="1" t="s">
        <v>322</v>
      </c>
      <c r="C57" s="120" t="s">
        <v>323</v>
      </c>
      <c r="D57" s="121">
        <v>0</v>
      </c>
    </row>
    <row r="58" spans="1:4" ht="13.5">
      <c r="A58" s="122" t="s">
        <v>237</v>
      </c>
      <c r="B58" s="117" t="s">
        <v>324</v>
      </c>
      <c r="C58" s="118" t="s">
        <v>325</v>
      </c>
      <c r="D58" s="123">
        <f>D59</f>
        <v>20</v>
      </c>
    </row>
    <row r="59" spans="1:4" ht="39.75" customHeight="1">
      <c r="A59" s="2" t="s">
        <v>1</v>
      </c>
      <c r="B59" s="1" t="s">
        <v>326</v>
      </c>
      <c r="C59" s="120" t="s">
        <v>327</v>
      </c>
      <c r="D59" s="121">
        <v>20</v>
      </c>
    </row>
    <row r="60" spans="1:4" ht="16.5" customHeight="1">
      <c r="A60" s="6" t="s">
        <v>237</v>
      </c>
      <c r="B60" s="124" t="s">
        <v>328</v>
      </c>
      <c r="C60" s="15" t="s">
        <v>329</v>
      </c>
      <c r="D60" s="138">
        <f>D61+D76+D79</f>
        <v>29207.9</v>
      </c>
    </row>
    <row r="61" spans="1:4" ht="39" customHeight="1">
      <c r="A61" s="6" t="s">
        <v>237</v>
      </c>
      <c r="B61" s="124" t="s">
        <v>330</v>
      </c>
      <c r="C61" s="115" t="s">
        <v>331</v>
      </c>
      <c r="D61" s="125">
        <f>D62+D67+D65</f>
        <v>29207.9</v>
      </c>
    </row>
    <row r="62" spans="1:4" ht="28.5" customHeight="1">
      <c r="A62" s="2" t="s">
        <v>237</v>
      </c>
      <c r="B62" s="1" t="s">
        <v>408</v>
      </c>
      <c r="C62" s="5" t="s">
        <v>395</v>
      </c>
      <c r="D62" s="121">
        <f>D63</f>
        <v>14282.5</v>
      </c>
    </row>
    <row r="63" spans="1:4" ht="17.25" customHeight="1">
      <c r="A63" s="2" t="s">
        <v>237</v>
      </c>
      <c r="B63" s="1" t="s">
        <v>409</v>
      </c>
      <c r="C63" s="5" t="s">
        <v>332</v>
      </c>
      <c r="D63" s="121">
        <f>D64</f>
        <v>14282.5</v>
      </c>
    </row>
    <row r="64" spans="1:4" ht="38.25">
      <c r="A64" s="2" t="s">
        <v>1</v>
      </c>
      <c r="B64" s="1" t="s">
        <v>410</v>
      </c>
      <c r="C64" s="5" t="s">
        <v>333</v>
      </c>
      <c r="D64" s="121">
        <v>14282.5</v>
      </c>
    </row>
    <row r="65" spans="1:4" ht="12.75" hidden="1">
      <c r="A65" s="2" t="s">
        <v>237</v>
      </c>
      <c r="B65" s="1" t="s">
        <v>334</v>
      </c>
      <c r="C65" s="5" t="s">
        <v>335</v>
      </c>
      <c r="D65" s="121">
        <f>SUM(D66)</f>
        <v>0</v>
      </c>
    </row>
    <row r="66" spans="1:4" ht="38.25" hidden="1">
      <c r="A66" s="2" t="s">
        <v>1</v>
      </c>
      <c r="B66" s="1" t="s">
        <v>336</v>
      </c>
      <c r="C66" s="5" t="s">
        <v>337</v>
      </c>
      <c r="D66" s="121">
        <v>0</v>
      </c>
    </row>
    <row r="67" spans="1:4" ht="28.5" customHeight="1">
      <c r="A67" s="122" t="s">
        <v>237</v>
      </c>
      <c r="B67" s="117" t="s">
        <v>411</v>
      </c>
      <c r="C67" s="74" t="s">
        <v>396</v>
      </c>
      <c r="D67" s="123">
        <f>D68+D72</f>
        <v>14925.400000000001</v>
      </c>
    </row>
    <row r="68" spans="1:4" ht="41.25" customHeight="1">
      <c r="A68" s="2" t="s">
        <v>237</v>
      </c>
      <c r="B68" s="1" t="s">
        <v>412</v>
      </c>
      <c r="C68" s="5" t="s">
        <v>338</v>
      </c>
      <c r="D68" s="121">
        <f>D69</f>
        <v>3436.3</v>
      </c>
    </row>
    <row r="69" spans="1:4" ht="52.5" customHeight="1">
      <c r="A69" s="2" t="s">
        <v>1</v>
      </c>
      <c r="B69" s="1" t="s">
        <v>413</v>
      </c>
      <c r="C69" s="5" t="s">
        <v>339</v>
      </c>
      <c r="D69" s="121">
        <f>D70+D71</f>
        <v>3436.3</v>
      </c>
    </row>
    <row r="70" spans="1:4" ht="63.75">
      <c r="A70" s="2" t="s">
        <v>1</v>
      </c>
      <c r="B70" s="1" t="s">
        <v>414</v>
      </c>
      <c r="C70" s="5" t="s">
        <v>340</v>
      </c>
      <c r="D70" s="121">
        <v>3429.8</v>
      </c>
    </row>
    <row r="71" spans="1:4" ht="89.25">
      <c r="A71" s="2" t="s">
        <v>1</v>
      </c>
      <c r="B71" s="1" t="s">
        <v>415</v>
      </c>
      <c r="C71" s="5" t="s">
        <v>341</v>
      </c>
      <c r="D71" s="121">
        <v>6.5</v>
      </c>
    </row>
    <row r="72" spans="1:4" ht="51">
      <c r="A72" s="2" t="s">
        <v>237</v>
      </c>
      <c r="B72" s="1" t="s">
        <v>416</v>
      </c>
      <c r="C72" s="5" t="s">
        <v>342</v>
      </c>
      <c r="D72" s="121">
        <f>D73</f>
        <v>11489.1</v>
      </c>
    </row>
    <row r="73" spans="1:4" ht="66.75" customHeight="1">
      <c r="A73" s="2" t="s">
        <v>1</v>
      </c>
      <c r="B73" s="1" t="s">
        <v>417</v>
      </c>
      <c r="C73" s="5" t="s">
        <v>343</v>
      </c>
      <c r="D73" s="121">
        <f>D74+D75</f>
        <v>11489.1</v>
      </c>
    </row>
    <row r="74" spans="1:4" ht="38.25">
      <c r="A74" s="2" t="s">
        <v>1</v>
      </c>
      <c r="B74" s="1" t="s">
        <v>418</v>
      </c>
      <c r="C74" s="5" t="s">
        <v>344</v>
      </c>
      <c r="D74" s="121">
        <v>8098.6</v>
      </c>
    </row>
    <row r="75" spans="1:4" ht="39.75" customHeight="1">
      <c r="A75" s="2" t="s">
        <v>1</v>
      </c>
      <c r="B75" s="2" t="s">
        <v>419</v>
      </c>
      <c r="C75" s="5" t="s">
        <v>345</v>
      </c>
      <c r="D75" s="121">
        <v>3390.5</v>
      </c>
    </row>
    <row r="76" spans="1:4" ht="12.75" hidden="1">
      <c r="A76" s="6" t="s">
        <v>237</v>
      </c>
      <c r="B76" s="6" t="s">
        <v>346</v>
      </c>
      <c r="C76" s="21" t="s">
        <v>347</v>
      </c>
      <c r="D76" s="125">
        <f>D77+D79</f>
        <v>0</v>
      </c>
    </row>
    <row r="77" spans="1:4" ht="41.25" customHeight="1" hidden="1">
      <c r="A77" s="122" t="s">
        <v>1</v>
      </c>
      <c r="B77" s="139" t="s">
        <v>348</v>
      </c>
      <c r="C77" s="140" t="s">
        <v>349</v>
      </c>
      <c r="D77" s="123">
        <f>SUM(D78)</f>
        <v>0</v>
      </c>
    </row>
    <row r="78" spans="1:4" ht="41.25" customHeight="1" hidden="1">
      <c r="A78" s="2" t="s">
        <v>1</v>
      </c>
      <c r="B78" s="141" t="s">
        <v>350</v>
      </c>
      <c r="C78" s="142" t="s">
        <v>349</v>
      </c>
      <c r="D78" s="121"/>
    </row>
    <row r="79" spans="1:4" ht="105.75" customHeight="1" hidden="1">
      <c r="A79" s="6" t="s">
        <v>237</v>
      </c>
      <c r="B79" s="6" t="s">
        <v>351</v>
      </c>
      <c r="C79" s="21" t="s">
        <v>352</v>
      </c>
      <c r="D79" s="125">
        <f>D80</f>
        <v>0</v>
      </c>
    </row>
    <row r="80" spans="1:4" ht="141.75" customHeight="1" hidden="1">
      <c r="A80" s="143" t="s">
        <v>1</v>
      </c>
      <c r="B80" s="144" t="s">
        <v>353</v>
      </c>
      <c r="C80" s="145" t="s">
        <v>354</v>
      </c>
      <c r="D80" s="132">
        <v>0</v>
      </c>
    </row>
    <row r="81" spans="1:4" ht="21.75" customHeight="1">
      <c r="A81" s="1"/>
      <c r="B81" s="146" t="s">
        <v>355</v>
      </c>
      <c r="C81" s="147"/>
      <c r="D81" s="138">
        <f>SUM(D12,D60)</f>
        <v>107123.90000000002</v>
      </c>
    </row>
    <row r="82" spans="1:4" ht="12.75">
      <c r="A82" s="148"/>
      <c r="B82" s="149"/>
      <c r="C82" s="148"/>
      <c r="D82" s="150"/>
    </row>
    <row r="83" spans="1:4" ht="12.75">
      <c r="A83" s="148"/>
      <c r="B83" s="149"/>
      <c r="C83" s="148"/>
      <c r="D83" s="150"/>
    </row>
    <row r="85" spans="1:4" ht="12.75">
      <c r="A85" s="169"/>
      <c r="B85" s="169"/>
      <c r="C85" s="169"/>
      <c r="D85" s="169"/>
    </row>
    <row r="86" spans="1:4" ht="12.75">
      <c r="A86" s="7"/>
      <c r="B86" s="7"/>
      <c r="C86" s="7"/>
      <c r="D86" s="7"/>
    </row>
    <row r="87" spans="1:4" ht="12.75">
      <c r="A87" s="169"/>
      <c r="B87" s="169"/>
      <c r="C87" s="169"/>
      <c r="D87" s="169"/>
    </row>
  </sheetData>
  <sheetProtection/>
  <mergeCells count="12">
    <mergeCell ref="A2:D2"/>
    <mergeCell ref="A1:D1"/>
    <mergeCell ref="A3:D3"/>
    <mergeCell ref="A4:D4"/>
    <mergeCell ref="A6:D6"/>
    <mergeCell ref="A7:D7"/>
    <mergeCell ref="A8:D8"/>
    <mergeCell ref="A9:D9"/>
    <mergeCell ref="A10:B10"/>
    <mergeCell ref="A85:D85"/>
    <mergeCell ref="A87:D87"/>
    <mergeCell ref="A5:D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G158" sqref="G158"/>
    </sheetView>
  </sheetViews>
  <sheetFormatPr defaultColWidth="9.140625" defaultRowHeight="12.75"/>
  <cols>
    <col min="1" max="1" width="5.00390625" style="57" customWidth="1"/>
    <col min="2" max="2" width="42.8515625" style="0" customWidth="1"/>
    <col min="3" max="3" width="6.00390625" style="0" customWidth="1"/>
    <col min="4" max="4" width="7.140625" style="0" customWidth="1"/>
    <col min="5" max="5" width="12.00390625" style="0" customWidth="1"/>
    <col min="6" max="6" width="5.421875" style="0" customWidth="1"/>
    <col min="7" max="7" width="13.00390625" style="0" customWidth="1"/>
    <col min="8" max="8" width="9.140625" style="0" hidden="1" customWidth="1"/>
    <col min="9" max="9" width="10.140625" style="0" customWidth="1"/>
    <col min="10" max="10" width="9.8515625" style="0" customWidth="1"/>
  </cols>
  <sheetData>
    <row r="1" spans="1:12" ht="12.75">
      <c r="A1" s="172" t="s">
        <v>190</v>
      </c>
      <c r="B1" s="172"/>
      <c r="C1" s="172"/>
      <c r="D1" s="172"/>
      <c r="E1" s="172"/>
      <c r="F1" s="172"/>
      <c r="G1" s="172"/>
      <c r="H1" s="10"/>
      <c r="I1" s="10"/>
      <c r="J1" s="10"/>
      <c r="K1" s="10"/>
      <c r="L1" s="10"/>
    </row>
    <row r="2" spans="1:12" ht="12.75">
      <c r="A2" s="75"/>
      <c r="B2" s="9"/>
      <c r="C2" s="9"/>
      <c r="D2" s="9"/>
      <c r="E2" s="9"/>
      <c r="F2" s="9"/>
      <c r="G2" s="9"/>
      <c r="H2" s="10"/>
      <c r="I2" s="10"/>
      <c r="J2" s="10"/>
      <c r="K2" s="10"/>
      <c r="L2" s="10"/>
    </row>
    <row r="3" spans="1:12" ht="41.25" customHeight="1">
      <c r="A3" s="170" t="s">
        <v>420</v>
      </c>
      <c r="B3" s="170"/>
      <c r="C3" s="170"/>
      <c r="D3" s="170"/>
      <c r="E3" s="171"/>
      <c r="F3" s="171"/>
      <c r="G3" s="171"/>
      <c r="H3" s="10"/>
      <c r="I3" s="10"/>
      <c r="J3" s="10"/>
      <c r="K3" s="10"/>
      <c r="L3" s="10"/>
    </row>
    <row r="4" spans="1:7" ht="15" customHeight="1">
      <c r="A4" s="170" t="s">
        <v>233</v>
      </c>
      <c r="B4" s="170"/>
      <c r="C4" s="170"/>
      <c r="D4" s="170"/>
      <c r="E4" s="171"/>
      <c r="F4" s="171"/>
      <c r="G4" s="171"/>
    </row>
    <row r="5" spans="1:7" ht="13.5" customHeight="1">
      <c r="A5" s="170" t="s">
        <v>86</v>
      </c>
      <c r="B5" s="170"/>
      <c r="C5" s="170"/>
      <c r="D5" s="170"/>
      <c r="E5" s="171"/>
      <c r="F5" s="171"/>
      <c r="G5" s="171"/>
    </row>
    <row r="6" spans="1:7" ht="15" customHeight="1">
      <c r="A6" s="170" t="s">
        <v>422</v>
      </c>
      <c r="B6" s="170"/>
      <c r="C6" s="170"/>
      <c r="D6" s="170"/>
      <c r="E6" s="171"/>
      <c r="F6" s="171"/>
      <c r="G6" s="171"/>
    </row>
    <row r="7" spans="1:12" ht="24" customHeight="1">
      <c r="A7" s="170" t="s">
        <v>384</v>
      </c>
      <c r="B7" s="170"/>
      <c r="C7" s="170"/>
      <c r="D7" s="170"/>
      <c r="E7" s="170"/>
      <c r="F7" s="170"/>
      <c r="G7" s="170"/>
      <c r="H7" s="10"/>
      <c r="I7" s="10"/>
      <c r="J7" s="10"/>
      <c r="K7" s="10"/>
      <c r="L7" s="10"/>
    </row>
    <row r="8" spans="1:12" ht="15" customHeight="1">
      <c r="A8" s="170" t="s">
        <v>421</v>
      </c>
      <c r="B8" s="170"/>
      <c r="C8" s="170"/>
      <c r="D8" s="170"/>
      <c r="E8" s="170"/>
      <c r="F8" s="170"/>
      <c r="G8" s="170"/>
      <c r="H8" s="10"/>
      <c r="I8" s="10"/>
      <c r="J8" s="10"/>
      <c r="K8" s="10"/>
      <c r="L8" s="10"/>
    </row>
    <row r="9" spans="1:12" ht="14.25" customHeight="1">
      <c r="A9" s="172"/>
      <c r="B9" s="172"/>
      <c r="C9" s="172"/>
      <c r="D9" s="172"/>
      <c r="E9" s="172"/>
      <c r="F9" s="172"/>
      <c r="G9" s="172"/>
      <c r="H9" s="10"/>
      <c r="I9" s="10"/>
      <c r="J9" s="10"/>
      <c r="K9" s="10"/>
      <c r="L9" s="10"/>
    </row>
    <row r="10" spans="1:7" ht="43.5" customHeight="1">
      <c r="A10" s="165" t="s">
        <v>385</v>
      </c>
      <c r="B10" s="174"/>
      <c r="C10" s="174"/>
      <c r="D10" s="174"/>
      <c r="E10" s="174"/>
      <c r="F10" s="174"/>
      <c r="G10" s="174"/>
    </row>
    <row r="11" spans="1:7" ht="13.5" customHeight="1">
      <c r="A11" s="79"/>
      <c r="B11" s="175" t="s">
        <v>3</v>
      </c>
      <c r="C11" s="175"/>
      <c r="D11" s="175"/>
      <c r="E11" s="175"/>
      <c r="F11" s="175"/>
      <c r="G11" s="175"/>
    </row>
    <row r="12" spans="1:10" ht="63.75" customHeight="1">
      <c r="A12" s="78" t="s">
        <v>143</v>
      </c>
      <c r="B12" s="12" t="s">
        <v>4</v>
      </c>
      <c r="C12" s="12" t="s">
        <v>5</v>
      </c>
      <c r="D12" s="12" t="s">
        <v>144</v>
      </c>
      <c r="E12" s="12" t="s">
        <v>145</v>
      </c>
      <c r="F12" s="12" t="s">
        <v>146</v>
      </c>
      <c r="G12" s="13" t="s">
        <v>0</v>
      </c>
      <c r="J12" s="14"/>
    </row>
    <row r="13" spans="1:10" ht="13.5" customHeight="1">
      <c r="A13" s="61" t="s">
        <v>6</v>
      </c>
      <c r="B13" s="62" t="s">
        <v>7</v>
      </c>
      <c r="C13" s="61">
        <v>945</v>
      </c>
      <c r="D13" s="63"/>
      <c r="E13" s="64"/>
      <c r="F13" s="64"/>
      <c r="G13" s="65">
        <f>G14</f>
        <v>3371.5</v>
      </c>
      <c r="J13" s="14"/>
    </row>
    <row r="14" spans="1:12" ht="31.5" customHeight="1">
      <c r="A14" s="58" t="s">
        <v>6</v>
      </c>
      <c r="B14" s="58" t="s">
        <v>8</v>
      </c>
      <c r="C14" s="60" t="s">
        <v>9</v>
      </c>
      <c r="D14" s="59" t="s">
        <v>10</v>
      </c>
      <c r="E14" s="60"/>
      <c r="F14" s="60"/>
      <c r="G14" s="66">
        <f>G15+G21+G32</f>
        <v>3371.5</v>
      </c>
      <c r="H14" s="17"/>
      <c r="I14" s="18"/>
      <c r="J14" s="11"/>
      <c r="K14" s="19"/>
      <c r="L14" s="20"/>
    </row>
    <row r="15" spans="1:11" ht="42" customHeight="1">
      <c r="A15" s="15" t="s">
        <v>11</v>
      </c>
      <c r="B15" s="21" t="s">
        <v>12</v>
      </c>
      <c r="C15" s="16" t="s">
        <v>9</v>
      </c>
      <c r="D15" s="16" t="s">
        <v>13</v>
      </c>
      <c r="E15" s="3"/>
      <c r="F15" s="3"/>
      <c r="G15" s="4">
        <f>G16</f>
        <v>1243.7</v>
      </c>
      <c r="I15" s="22"/>
      <c r="K15" s="20"/>
    </row>
    <row r="16" spans="1:10" ht="13.5" customHeight="1">
      <c r="A16" s="23" t="s">
        <v>14</v>
      </c>
      <c r="B16" s="24" t="s">
        <v>163</v>
      </c>
      <c r="C16" s="2" t="s">
        <v>9</v>
      </c>
      <c r="D16" s="2" t="s">
        <v>13</v>
      </c>
      <c r="E16" s="25" t="s">
        <v>192</v>
      </c>
      <c r="F16" s="25"/>
      <c r="G16" s="26">
        <f>SUM(G17+G19)</f>
        <v>1243.7</v>
      </c>
      <c r="I16" s="27"/>
      <c r="J16" s="7"/>
    </row>
    <row r="17" spans="1:10" ht="66.75" customHeight="1">
      <c r="A17" s="23" t="s">
        <v>15</v>
      </c>
      <c r="B17" s="24" t="s">
        <v>122</v>
      </c>
      <c r="C17" s="2" t="s">
        <v>9</v>
      </c>
      <c r="D17" s="2" t="s">
        <v>13</v>
      </c>
      <c r="E17" s="25" t="s">
        <v>192</v>
      </c>
      <c r="F17" s="25" t="s">
        <v>123</v>
      </c>
      <c r="G17" s="26">
        <f>SUM(G18)</f>
        <v>1213.7</v>
      </c>
      <c r="I17" s="27"/>
      <c r="J17" s="7"/>
    </row>
    <row r="18" spans="1:10" ht="24.75" customHeight="1">
      <c r="A18" s="28" t="s">
        <v>120</v>
      </c>
      <c r="B18" s="23" t="s">
        <v>112</v>
      </c>
      <c r="C18" s="2" t="s">
        <v>9</v>
      </c>
      <c r="D18" s="2" t="s">
        <v>13</v>
      </c>
      <c r="E18" s="25" t="s">
        <v>192</v>
      </c>
      <c r="F18" s="25" t="s">
        <v>111</v>
      </c>
      <c r="G18" s="26">
        <v>1213.7</v>
      </c>
      <c r="I18" s="27"/>
      <c r="J18" s="27"/>
    </row>
    <row r="19" spans="1:10" ht="27" customHeight="1">
      <c r="A19" s="28" t="s">
        <v>57</v>
      </c>
      <c r="B19" s="23" t="s">
        <v>125</v>
      </c>
      <c r="C19" s="2" t="s">
        <v>9</v>
      </c>
      <c r="D19" s="2" t="s">
        <v>13</v>
      </c>
      <c r="E19" s="25" t="s">
        <v>192</v>
      </c>
      <c r="F19" s="25" t="s">
        <v>124</v>
      </c>
      <c r="G19" s="26">
        <f>SUM(G20)</f>
        <v>30</v>
      </c>
      <c r="I19" s="27"/>
      <c r="J19" s="27"/>
    </row>
    <row r="20" spans="1:10" ht="37.5" customHeight="1">
      <c r="A20" s="28" t="s">
        <v>121</v>
      </c>
      <c r="B20" s="23" t="s">
        <v>113</v>
      </c>
      <c r="C20" s="2" t="s">
        <v>9</v>
      </c>
      <c r="D20" s="2" t="s">
        <v>13</v>
      </c>
      <c r="E20" s="25" t="s">
        <v>192</v>
      </c>
      <c r="F20" s="25" t="s">
        <v>91</v>
      </c>
      <c r="G20" s="26">
        <v>30</v>
      </c>
      <c r="I20" s="27"/>
      <c r="J20" s="27"/>
    </row>
    <row r="21" spans="1:11" ht="54.75" customHeight="1">
      <c r="A21" s="15" t="s">
        <v>16</v>
      </c>
      <c r="B21" s="15" t="s">
        <v>17</v>
      </c>
      <c r="C21" s="16" t="s">
        <v>9</v>
      </c>
      <c r="D21" s="16" t="s">
        <v>18</v>
      </c>
      <c r="E21" s="3"/>
      <c r="F21" s="3"/>
      <c r="G21" s="4">
        <f>G22+G25</f>
        <v>2055.7999999999997</v>
      </c>
      <c r="I21" s="20"/>
      <c r="K21" s="20"/>
    </row>
    <row r="22" spans="1:11" ht="79.5" customHeight="1">
      <c r="A22" s="23" t="s">
        <v>19</v>
      </c>
      <c r="B22" s="29" t="s">
        <v>164</v>
      </c>
      <c r="C22" s="30" t="s">
        <v>9</v>
      </c>
      <c r="D22" s="30" t="s">
        <v>18</v>
      </c>
      <c r="E22" s="31" t="s">
        <v>194</v>
      </c>
      <c r="F22" s="31"/>
      <c r="G22" s="32">
        <f>G23</f>
        <v>140.4</v>
      </c>
      <c r="I22" s="20"/>
      <c r="K22" s="20"/>
    </row>
    <row r="23" spans="1:11" ht="65.25" customHeight="1">
      <c r="A23" s="23" t="s">
        <v>20</v>
      </c>
      <c r="B23" s="24" t="s">
        <v>122</v>
      </c>
      <c r="C23" s="30" t="s">
        <v>9</v>
      </c>
      <c r="D23" s="30" t="s">
        <v>18</v>
      </c>
      <c r="E23" s="31" t="s">
        <v>194</v>
      </c>
      <c r="F23" s="31" t="s">
        <v>123</v>
      </c>
      <c r="G23" s="32">
        <f>SUM(G24)</f>
        <v>140.4</v>
      </c>
      <c r="I23" s="20"/>
      <c r="K23" s="20"/>
    </row>
    <row r="24" spans="1:11" ht="26.25" customHeight="1">
      <c r="A24" s="23" t="s">
        <v>128</v>
      </c>
      <c r="B24" s="23" t="s">
        <v>112</v>
      </c>
      <c r="C24" s="30" t="s">
        <v>9</v>
      </c>
      <c r="D24" s="30" t="s">
        <v>18</v>
      </c>
      <c r="E24" s="31" t="s">
        <v>194</v>
      </c>
      <c r="F24" s="31" t="s">
        <v>111</v>
      </c>
      <c r="G24" s="32">
        <v>140.4</v>
      </c>
      <c r="I24" s="20"/>
      <c r="K24" s="20"/>
    </row>
    <row r="25" spans="1:9" ht="41.25" customHeight="1">
      <c r="A25" s="5" t="s">
        <v>21</v>
      </c>
      <c r="B25" s="24" t="s">
        <v>165</v>
      </c>
      <c r="C25" s="2" t="s">
        <v>9</v>
      </c>
      <c r="D25" s="2" t="s">
        <v>18</v>
      </c>
      <c r="E25" s="25" t="s">
        <v>193</v>
      </c>
      <c r="F25" s="25"/>
      <c r="G25" s="26">
        <f>G26+G28+G30</f>
        <v>1915.3999999999999</v>
      </c>
      <c r="I25" s="20"/>
    </row>
    <row r="26" spans="1:9" ht="66" customHeight="1">
      <c r="A26" s="5" t="s">
        <v>60</v>
      </c>
      <c r="B26" s="24" t="s">
        <v>122</v>
      </c>
      <c r="C26" s="2" t="s">
        <v>9</v>
      </c>
      <c r="D26" s="2" t="s">
        <v>18</v>
      </c>
      <c r="E26" s="25" t="s">
        <v>193</v>
      </c>
      <c r="F26" s="25" t="s">
        <v>123</v>
      </c>
      <c r="G26" s="26">
        <f>SUM(G27)</f>
        <v>1521.6</v>
      </c>
      <c r="I26" s="20"/>
    </row>
    <row r="27" spans="1:9" ht="27.75" customHeight="1">
      <c r="A27" s="5" t="s">
        <v>129</v>
      </c>
      <c r="B27" s="23" t="s">
        <v>112</v>
      </c>
      <c r="C27" s="2" t="s">
        <v>9</v>
      </c>
      <c r="D27" s="2" t="s">
        <v>18</v>
      </c>
      <c r="E27" s="25" t="s">
        <v>193</v>
      </c>
      <c r="F27" s="25" t="s">
        <v>111</v>
      </c>
      <c r="G27" s="26">
        <v>1521.6</v>
      </c>
      <c r="I27" s="20"/>
    </row>
    <row r="28" spans="1:9" ht="30.75" customHeight="1">
      <c r="A28" s="5" t="s">
        <v>101</v>
      </c>
      <c r="B28" s="23" t="s">
        <v>125</v>
      </c>
      <c r="C28" s="2" t="s">
        <v>9</v>
      </c>
      <c r="D28" s="2" t="s">
        <v>131</v>
      </c>
      <c r="E28" s="25" t="s">
        <v>193</v>
      </c>
      <c r="F28" s="25" t="s">
        <v>124</v>
      </c>
      <c r="G28" s="26">
        <f>SUM(G29)</f>
        <v>391.8</v>
      </c>
      <c r="I28" s="20"/>
    </row>
    <row r="29" spans="1:9" ht="41.25" customHeight="1">
      <c r="A29" s="5" t="s">
        <v>130</v>
      </c>
      <c r="B29" s="23" t="s">
        <v>113</v>
      </c>
      <c r="C29" s="2" t="s">
        <v>9</v>
      </c>
      <c r="D29" s="2" t="s">
        <v>18</v>
      </c>
      <c r="E29" s="25" t="s">
        <v>193</v>
      </c>
      <c r="F29" s="25" t="s">
        <v>91</v>
      </c>
      <c r="G29" s="26">
        <v>391.8</v>
      </c>
      <c r="I29" s="20"/>
    </row>
    <row r="30" spans="1:9" ht="29.25" customHeight="1">
      <c r="A30" s="5" t="s">
        <v>102</v>
      </c>
      <c r="B30" s="23" t="s">
        <v>133</v>
      </c>
      <c r="C30" s="2" t="s">
        <v>9</v>
      </c>
      <c r="D30" s="2" t="s">
        <v>18</v>
      </c>
      <c r="E30" s="25" t="s">
        <v>193</v>
      </c>
      <c r="F30" s="25" t="s">
        <v>132</v>
      </c>
      <c r="G30" s="26">
        <f>SUM(G31)</f>
        <v>2</v>
      </c>
      <c r="I30" s="20"/>
    </row>
    <row r="31" spans="1:9" ht="27.75" customHeight="1">
      <c r="A31" s="5" t="s">
        <v>103</v>
      </c>
      <c r="B31" s="23" t="s">
        <v>92</v>
      </c>
      <c r="C31" s="2" t="s">
        <v>9</v>
      </c>
      <c r="D31" s="2" t="s">
        <v>18</v>
      </c>
      <c r="E31" s="25" t="s">
        <v>193</v>
      </c>
      <c r="F31" s="25" t="s">
        <v>93</v>
      </c>
      <c r="G31" s="26">
        <v>2</v>
      </c>
      <c r="I31" s="20"/>
    </row>
    <row r="32" spans="1:7" ht="15.75" customHeight="1">
      <c r="A32" s="35" t="s">
        <v>34</v>
      </c>
      <c r="B32" s="35" t="s">
        <v>35</v>
      </c>
      <c r="C32" s="6" t="s">
        <v>9</v>
      </c>
      <c r="D32" s="16" t="s">
        <v>36</v>
      </c>
      <c r="E32" s="3"/>
      <c r="F32" s="3"/>
      <c r="G32" s="4">
        <f>SUM(G33)</f>
        <v>72</v>
      </c>
    </row>
    <row r="33" spans="1:7" ht="53.25" customHeight="1">
      <c r="A33" s="37" t="s">
        <v>37</v>
      </c>
      <c r="B33" s="74" t="s">
        <v>169</v>
      </c>
      <c r="C33" s="30" t="s">
        <v>9</v>
      </c>
      <c r="D33" s="2" t="s">
        <v>36</v>
      </c>
      <c r="E33" s="2" t="s">
        <v>199</v>
      </c>
      <c r="F33" s="25"/>
      <c r="G33" s="26">
        <f>SUM(G34)</f>
        <v>72</v>
      </c>
    </row>
    <row r="34" spans="1:7" ht="25.5" customHeight="1">
      <c r="A34" s="37" t="s">
        <v>39</v>
      </c>
      <c r="B34" s="23" t="s">
        <v>133</v>
      </c>
      <c r="C34" s="30" t="s">
        <v>9</v>
      </c>
      <c r="D34" s="2" t="s">
        <v>36</v>
      </c>
      <c r="E34" s="2" t="s">
        <v>199</v>
      </c>
      <c r="F34" s="25" t="s">
        <v>132</v>
      </c>
      <c r="G34" s="26">
        <f>SUM(G35)</f>
        <v>72</v>
      </c>
    </row>
    <row r="35" spans="1:7" ht="26.25" customHeight="1">
      <c r="A35" s="37" t="s">
        <v>137</v>
      </c>
      <c r="B35" s="23" t="s">
        <v>92</v>
      </c>
      <c r="C35" s="30" t="s">
        <v>9</v>
      </c>
      <c r="D35" s="2" t="s">
        <v>36</v>
      </c>
      <c r="E35" s="2" t="s">
        <v>199</v>
      </c>
      <c r="F35" s="25" t="s">
        <v>93</v>
      </c>
      <c r="G35" s="26">
        <v>72</v>
      </c>
    </row>
    <row r="36" spans="1:9" ht="14.25" customHeight="1" hidden="1">
      <c r="A36" s="68" t="s">
        <v>22</v>
      </c>
      <c r="B36" s="76" t="s">
        <v>23</v>
      </c>
      <c r="C36" s="6" t="s">
        <v>24</v>
      </c>
      <c r="D36" s="6"/>
      <c r="E36" s="33"/>
      <c r="F36" s="33"/>
      <c r="G36" s="8">
        <f>G38</f>
        <v>0</v>
      </c>
      <c r="I36" s="20"/>
    </row>
    <row r="37" spans="1:9" ht="16.5" customHeight="1" hidden="1">
      <c r="A37" s="15" t="s">
        <v>6</v>
      </c>
      <c r="B37" s="15" t="s">
        <v>8</v>
      </c>
      <c r="C37" s="6" t="s">
        <v>24</v>
      </c>
      <c r="D37" s="6" t="s">
        <v>10</v>
      </c>
      <c r="E37" s="33"/>
      <c r="F37" s="33"/>
      <c r="G37" s="8">
        <f>G38</f>
        <v>0</v>
      </c>
      <c r="I37" s="20"/>
    </row>
    <row r="38" spans="1:9" ht="19.5" customHeight="1" hidden="1">
      <c r="A38" s="34" t="s">
        <v>11</v>
      </c>
      <c r="B38" s="21" t="s">
        <v>25</v>
      </c>
      <c r="C38" s="6" t="s">
        <v>24</v>
      </c>
      <c r="D38" s="6" t="s">
        <v>26</v>
      </c>
      <c r="E38" s="33"/>
      <c r="F38" s="33"/>
      <c r="G38" s="8">
        <f>G39</f>
        <v>0</v>
      </c>
      <c r="I38" s="20"/>
    </row>
    <row r="39" spans="1:9" ht="15.75" customHeight="1" hidden="1">
      <c r="A39" s="5" t="s">
        <v>14</v>
      </c>
      <c r="B39" s="24" t="s">
        <v>115</v>
      </c>
      <c r="C39" s="30" t="s">
        <v>24</v>
      </c>
      <c r="D39" s="30" t="s">
        <v>26</v>
      </c>
      <c r="E39" s="31" t="s">
        <v>114</v>
      </c>
      <c r="F39" s="31"/>
      <c r="G39" s="32">
        <f>G42+G40</f>
        <v>0</v>
      </c>
      <c r="I39" s="20"/>
    </row>
    <row r="40" spans="1:9" ht="65.25" customHeight="1" hidden="1">
      <c r="A40" s="5" t="s">
        <v>15</v>
      </c>
      <c r="B40" s="24" t="s">
        <v>122</v>
      </c>
      <c r="C40" s="30" t="s">
        <v>24</v>
      </c>
      <c r="D40" s="30" t="s">
        <v>26</v>
      </c>
      <c r="E40" s="31" t="s">
        <v>114</v>
      </c>
      <c r="F40" s="31" t="s">
        <v>123</v>
      </c>
      <c r="G40" s="32">
        <f>SUM(G41)</f>
        <v>0</v>
      </c>
      <c r="I40" s="20"/>
    </row>
    <row r="41" spans="1:9" ht="28.5" customHeight="1" hidden="1">
      <c r="A41" s="5" t="s">
        <v>120</v>
      </c>
      <c r="B41" s="23" t="s">
        <v>112</v>
      </c>
      <c r="C41" s="30" t="s">
        <v>24</v>
      </c>
      <c r="D41" s="30" t="s">
        <v>26</v>
      </c>
      <c r="E41" s="31" t="s">
        <v>114</v>
      </c>
      <c r="F41" s="31" t="s">
        <v>111</v>
      </c>
      <c r="G41" s="32">
        <v>0</v>
      </c>
      <c r="I41" s="20"/>
    </row>
    <row r="42" spans="1:9" ht="29.25" customHeight="1" hidden="1">
      <c r="A42" s="5" t="s">
        <v>57</v>
      </c>
      <c r="B42" s="23" t="s">
        <v>125</v>
      </c>
      <c r="C42" s="30" t="s">
        <v>24</v>
      </c>
      <c r="D42" s="30" t="s">
        <v>26</v>
      </c>
      <c r="E42" s="31" t="s">
        <v>114</v>
      </c>
      <c r="F42" s="31" t="s">
        <v>124</v>
      </c>
      <c r="G42" s="32">
        <f>SUM(G43)</f>
        <v>0</v>
      </c>
      <c r="I42" s="20"/>
    </row>
    <row r="43" spans="1:9" ht="40.5" customHeight="1" hidden="1">
      <c r="A43" s="5" t="s">
        <v>121</v>
      </c>
      <c r="B43" s="23" t="s">
        <v>113</v>
      </c>
      <c r="C43" s="30" t="s">
        <v>24</v>
      </c>
      <c r="D43" s="2" t="s">
        <v>26</v>
      </c>
      <c r="E43" s="25" t="s">
        <v>114</v>
      </c>
      <c r="F43" s="25" t="s">
        <v>91</v>
      </c>
      <c r="G43" s="26">
        <v>0</v>
      </c>
      <c r="I43" s="20"/>
    </row>
    <row r="44" spans="1:9" ht="14.25" customHeight="1">
      <c r="A44" s="68" t="s">
        <v>22</v>
      </c>
      <c r="B44" s="69" t="s">
        <v>27</v>
      </c>
      <c r="C44" s="70" t="s">
        <v>1</v>
      </c>
      <c r="D44" s="70"/>
      <c r="E44" s="71"/>
      <c r="F44" s="71"/>
      <c r="G44" s="72">
        <f>G45+G75+G83+G88+G104+G125+G145+G133+G150</f>
        <v>117215.49999999999</v>
      </c>
      <c r="I44" s="20"/>
    </row>
    <row r="45" spans="1:9" ht="28.5" customHeight="1">
      <c r="A45" s="58" t="s">
        <v>6</v>
      </c>
      <c r="B45" s="58" t="s">
        <v>8</v>
      </c>
      <c r="C45" s="60" t="s">
        <v>1</v>
      </c>
      <c r="D45" s="60" t="s">
        <v>10</v>
      </c>
      <c r="E45" s="67"/>
      <c r="F45" s="67"/>
      <c r="G45" s="73">
        <f>G46+G67+G71</f>
        <v>17196.399999999998</v>
      </c>
      <c r="I45" s="20"/>
    </row>
    <row r="46" spans="1:11" ht="52.5" customHeight="1">
      <c r="A46" s="35" t="s">
        <v>11</v>
      </c>
      <c r="B46" s="15" t="s">
        <v>28</v>
      </c>
      <c r="C46" s="16" t="s">
        <v>1</v>
      </c>
      <c r="D46" s="16" t="s">
        <v>29</v>
      </c>
      <c r="E46" s="3"/>
      <c r="F46" s="3"/>
      <c r="G46" s="4">
        <f>G47+G52+G59+G62</f>
        <v>17056.399999999998</v>
      </c>
      <c r="I46" s="36"/>
      <c r="K46" s="20"/>
    </row>
    <row r="47" spans="1:11" ht="51.75" customHeight="1">
      <c r="A47" s="23" t="s">
        <v>14</v>
      </c>
      <c r="B47" s="74" t="s">
        <v>166</v>
      </c>
      <c r="C47" s="30" t="s">
        <v>1</v>
      </c>
      <c r="D47" s="30" t="s">
        <v>29</v>
      </c>
      <c r="E47" s="31" t="s">
        <v>195</v>
      </c>
      <c r="F47" s="31"/>
      <c r="G47" s="32">
        <f>G48+G50</f>
        <v>1233.1000000000001</v>
      </c>
      <c r="I47" s="36"/>
      <c r="K47" s="20"/>
    </row>
    <row r="48" spans="1:11" ht="65.25" customHeight="1">
      <c r="A48" s="23" t="s">
        <v>15</v>
      </c>
      <c r="B48" s="24" t="s">
        <v>122</v>
      </c>
      <c r="C48" s="30" t="s">
        <v>1</v>
      </c>
      <c r="D48" s="30" t="s">
        <v>29</v>
      </c>
      <c r="E48" s="31" t="s">
        <v>195</v>
      </c>
      <c r="F48" s="31" t="s">
        <v>123</v>
      </c>
      <c r="G48" s="32">
        <f>SUM(G49)</f>
        <v>1213.7</v>
      </c>
      <c r="I48" s="36"/>
      <c r="K48" s="20"/>
    </row>
    <row r="49" spans="1:11" ht="28.5" customHeight="1">
      <c r="A49" s="23" t="s">
        <v>120</v>
      </c>
      <c r="B49" s="23" t="s">
        <v>112</v>
      </c>
      <c r="C49" s="30" t="s">
        <v>1</v>
      </c>
      <c r="D49" s="30" t="s">
        <v>29</v>
      </c>
      <c r="E49" s="31" t="s">
        <v>195</v>
      </c>
      <c r="F49" s="31" t="s">
        <v>111</v>
      </c>
      <c r="G49" s="32">
        <v>1213.7</v>
      </c>
      <c r="I49" s="36"/>
      <c r="K49" s="20"/>
    </row>
    <row r="50" spans="1:11" ht="30" customHeight="1">
      <c r="A50" s="23" t="s">
        <v>57</v>
      </c>
      <c r="B50" s="23" t="s">
        <v>125</v>
      </c>
      <c r="C50" s="30" t="s">
        <v>1</v>
      </c>
      <c r="D50" s="30" t="s">
        <v>29</v>
      </c>
      <c r="E50" s="31" t="s">
        <v>195</v>
      </c>
      <c r="F50" s="31" t="s">
        <v>124</v>
      </c>
      <c r="G50" s="32">
        <f>SUM(G51)</f>
        <v>19.4</v>
      </c>
      <c r="I50" s="36"/>
      <c r="K50" s="20"/>
    </row>
    <row r="51" spans="1:11" ht="37.5" customHeight="1">
      <c r="A51" s="23" t="s">
        <v>121</v>
      </c>
      <c r="B51" s="23" t="s">
        <v>113</v>
      </c>
      <c r="C51" s="30" t="s">
        <v>1</v>
      </c>
      <c r="D51" s="30" t="s">
        <v>29</v>
      </c>
      <c r="E51" s="31" t="s">
        <v>195</v>
      </c>
      <c r="F51" s="31" t="s">
        <v>91</v>
      </c>
      <c r="G51" s="32">
        <v>19.4</v>
      </c>
      <c r="I51" s="36"/>
      <c r="K51" s="20"/>
    </row>
    <row r="52" spans="1:11" ht="51.75" customHeight="1">
      <c r="A52" s="23" t="s">
        <v>30</v>
      </c>
      <c r="B52" s="74" t="s">
        <v>167</v>
      </c>
      <c r="C52" s="30" t="s">
        <v>1</v>
      </c>
      <c r="D52" s="30" t="s">
        <v>29</v>
      </c>
      <c r="E52" s="31" t="s">
        <v>196</v>
      </c>
      <c r="F52" s="31"/>
      <c r="G52" s="32">
        <f>G53+G55+G57</f>
        <v>12386.999999999998</v>
      </c>
      <c r="I52" s="36"/>
      <c r="K52" s="20"/>
    </row>
    <row r="53" spans="1:11" ht="63.75" customHeight="1">
      <c r="A53" s="23" t="s">
        <v>31</v>
      </c>
      <c r="B53" s="24" t="s">
        <v>122</v>
      </c>
      <c r="C53" s="30" t="s">
        <v>1</v>
      </c>
      <c r="D53" s="30" t="s">
        <v>29</v>
      </c>
      <c r="E53" s="31" t="s">
        <v>196</v>
      </c>
      <c r="F53" s="31" t="s">
        <v>123</v>
      </c>
      <c r="G53" s="32">
        <f>SUM(G54)</f>
        <v>9716.8</v>
      </c>
      <c r="I53" s="36"/>
      <c r="K53" s="20"/>
    </row>
    <row r="54" spans="1:11" ht="28.5" customHeight="1">
      <c r="A54" s="23" t="s">
        <v>134</v>
      </c>
      <c r="B54" s="23" t="s">
        <v>112</v>
      </c>
      <c r="C54" s="30" t="s">
        <v>1</v>
      </c>
      <c r="D54" s="30" t="s">
        <v>29</v>
      </c>
      <c r="E54" s="31" t="s">
        <v>196</v>
      </c>
      <c r="F54" s="31" t="s">
        <v>111</v>
      </c>
      <c r="G54" s="32">
        <v>9716.8</v>
      </c>
      <c r="I54" s="36"/>
      <c r="K54" s="20"/>
    </row>
    <row r="55" spans="1:11" ht="28.5" customHeight="1">
      <c r="A55" s="23" t="s">
        <v>104</v>
      </c>
      <c r="B55" s="23" t="s">
        <v>125</v>
      </c>
      <c r="C55" s="30" t="s">
        <v>1</v>
      </c>
      <c r="D55" s="30" t="s">
        <v>29</v>
      </c>
      <c r="E55" s="31" t="s">
        <v>196</v>
      </c>
      <c r="F55" s="31" t="s">
        <v>124</v>
      </c>
      <c r="G55" s="32">
        <f>SUM(G56)</f>
        <v>2659.9</v>
      </c>
      <c r="I55" s="36"/>
      <c r="K55" s="20"/>
    </row>
    <row r="56" spans="1:11" ht="39" customHeight="1">
      <c r="A56" s="23" t="s">
        <v>135</v>
      </c>
      <c r="B56" s="23" t="s">
        <v>113</v>
      </c>
      <c r="C56" s="30" t="s">
        <v>1</v>
      </c>
      <c r="D56" s="30" t="s">
        <v>29</v>
      </c>
      <c r="E56" s="31" t="s">
        <v>196</v>
      </c>
      <c r="F56" s="31" t="s">
        <v>91</v>
      </c>
      <c r="G56" s="32">
        <v>2659.9</v>
      </c>
      <c r="I56" s="36"/>
      <c r="K56" s="20"/>
    </row>
    <row r="57" spans="1:11" ht="21" customHeight="1">
      <c r="A57" s="23" t="s">
        <v>105</v>
      </c>
      <c r="B57" s="23" t="s">
        <v>133</v>
      </c>
      <c r="C57" s="30" t="s">
        <v>1</v>
      </c>
      <c r="D57" s="30" t="s">
        <v>29</v>
      </c>
      <c r="E57" s="31" t="s">
        <v>196</v>
      </c>
      <c r="F57" s="31" t="s">
        <v>132</v>
      </c>
      <c r="G57" s="32">
        <f>SUM(G58)</f>
        <v>10.3</v>
      </c>
      <c r="I57" s="36"/>
      <c r="K57" s="20"/>
    </row>
    <row r="58" spans="1:11" ht="29.25" customHeight="1">
      <c r="A58" s="23" t="s">
        <v>106</v>
      </c>
      <c r="B58" s="23" t="s">
        <v>92</v>
      </c>
      <c r="C58" s="30" t="s">
        <v>1</v>
      </c>
      <c r="D58" s="30" t="s">
        <v>29</v>
      </c>
      <c r="E58" s="31" t="s">
        <v>196</v>
      </c>
      <c r="F58" s="31" t="s">
        <v>93</v>
      </c>
      <c r="G58" s="32">
        <v>10.3</v>
      </c>
      <c r="I58" s="36"/>
      <c r="K58" s="20"/>
    </row>
    <row r="59" spans="1:11" ht="55.5" customHeight="1">
      <c r="A59" s="23" t="s">
        <v>58</v>
      </c>
      <c r="B59" s="82" t="s">
        <v>225</v>
      </c>
      <c r="C59" s="30" t="s">
        <v>1</v>
      </c>
      <c r="D59" s="30" t="s">
        <v>29</v>
      </c>
      <c r="E59" s="31" t="s">
        <v>224</v>
      </c>
      <c r="F59" s="31"/>
      <c r="G59" s="32">
        <f>G60</f>
        <v>6.5</v>
      </c>
      <c r="I59" s="36"/>
      <c r="K59" s="20"/>
    </row>
    <row r="60" spans="1:11" ht="26.25" customHeight="1">
      <c r="A60" s="23" t="s">
        <v>59</v>
      </c>
      <c r="B60" s="23" t="s">
        <v>125</v>
      </c>
      <c r="C60" s="30" t="s">
        <v>1</v>
      </c>
      <c r="D60" s="30" t="s">
        <v>29</v>
      </c>
      <c r="E60" s="31" t="s">
        <v>224</v>
      </c>
      <c r="F60" s="31" t="s">
        <v>124</v>
      </c>
      <c r="G60" s="32">
        <f>SUM(G61)</f>
        <v>6.5</v>
      </c>
      <c r="I60" s="36"/>
      <c r="K60" s="20"/>
    </row>
    <row r="61" spans="1:11" ht="41.25" customHeight="1">
      <c r="A61" s="23" t="s">
        <v>136</v>
      </c>
      <c r="B61" s="23" t="s">
        <v>113</v>
      </c>
      <c r="C61" s="30" t="s">
        <v>1</v>
      </c>
      <c r="D61" s="30" t="s">
        <v>29</v>
      </c>
      <c r="E61" s="31" t="s">
        <v>224</v>
      </c>
      <c r="F61" s="31" t="s">
        <v>91</v>
      </c>
      <c r="G61" s="32">
        <v>6.5</v>
      </c>
      <c r="I61" s="36"/>
      <c r="K61" s="20"/>
    </row>
    <row r="62" spans="1:7" s="39" customFormat="1" ht="56.25" customHeight="1">
      <c r="A62" s="23" t="s">
        <v>182</v>
      </c>
      <c r="B62" s="74" t="s">
        <v>227</v>
      </c>
      <c r="C62" s="30" t="s">
        <v>1</v>
      </c>
      <c r="D62" s="30" t="s">
        <v>29</v>
      </c>
      <c r="E62" s="31" t="s">
        <v>226</v>
      </c>
      <c r="F62" s="31"/>
      <c r="G62" s="32">
        <f>G63+G65</f>
        <v>3429.7999999999997</v>
      </c>
    </row>
    <row r="63" spans="1:7" s="39" customFormat="1" ht="66.75" customHeight="1">
      <c r="A63" s="23" t="s">
        <v>183</v>
      </c>
      <c r="B63" s="23" t="s">
        <v>122</v>
      </c>
      <c r="C63" s="30" t="s">
        <v>1</v>
      </c>
      <c r="D63" s="30" t="s">
        <v>29</v>
      </c>
      <c r="E63" s="31" t="s">
        <v>226</v>
      </c>
      <c r="F63" s="31" t="s">
        <v>123</v>
      </c>
      <c r="G63" s="32">
        <f>SUM(G64)</f>
        <v>3190.6</v>
      </c>
    </row>
    <row r="64" spans="1:7" s="39" customFormat="1" ht="25.5">
      <c r="A64" s="23" t="s">
        <v>184</v>
      </c>
      <c r="B64" s="23" t="s">
        <v>112</v>
      </c>
      <c r="C64" s="30" t="s">
        <v>1</v>
      </c>
      <c r="D64" s="30" t="s">
        <v>29</v>
      </c>
      <c r="E64" s="31" t="s">
        <v>226</v>
      </c>
      <c r="F64" s="31" t="s">
        <v>111</v>
      </c>
      <c r="G64" s="32">
        <v>3190.6</v>
      </c>
    </row>
    <row r="65" spans="1:7" s="39" customFormat="1" ht="28.5" customHeight="1">
      <c r="A65" s="23" t="s">
        <v>220</v>
      </c>
      <c r="B65" s="23" t="s">
        <v>125</v>
      </c>
      <c r="C65" s="30" t="s">
        <v>1</v>
      </c>
      <c r="D65" s="30" t="s">
        <v>29</v>
      </c>
      <c r="E65" s="31" t="s">
        <v>226</v>
      </c>
      <c r="F65" s="31" t="s">
        <v>124</v>
      </c>
      <c r="G65" s="32">
        <f>SUM(G66)</f>
        <v>239.2</v>
      </c>
    </row>
    <row r="66" spans="1:7" s="39" customFormat="1" ht="38.25">
      <c r="A66" s="23" t="s">
        <v>221</v>
      </c>
      <c r="B66" s="23" t="s">
        <v>113</v>
      </c>
      <c r="C66" s="30" t="s">
        <v>1</v>
      </c>
      <c r="D66" s="30" t="s">
        <v>29</v>
      </c>
      <c r="E66" s="31" t="s">
        <v>226</v>
      </c>
      <c r="F66" s="31" t="s">
        <v>91</v>
      </c>
      <c r="G66" s="32">
        <v>239.2</v>
      </c>
    </row>
    <row r="67" spans="1:7" ht="15.75" customHeight="1">
      <c r="A67" s="35" t="s">
        <v>16</v>
      </c>
      <c r="B67" s="15" t="s">
        <v>32</v>
      </c>
      <c r="C67" s="30" t="s">
        <v>1</v>
      </c>
      <c r="D67" s="16" t="s">
        <v>33</v>
      </c>
      <c r="E67" s="3"/>
      <c r="F67" s="3"/>
      <c r="G67" s="4">
        <f>G68</f>
        <v>100</v>
      </c>
    </row>
    <row r="68" spans="1:7" ht="24.75" customHeight="1">
      <c r="A68" s="37" t="s">
        <v>19</v>
      </c>
      <c r="B68" s="74" t="s">
        <v>168</v>
      </c>
      <c r="C68" s="30" t="s">
        <v>1</v>
      </c>
      <c r="D68" s="2" t="s">
        <v>33</v>
      </c>
      <c r="E68" s="2" t="s">
        <v>197</v>
      </c>
      <c r="F68" s="25"/>
      <c r="G68" s="26">
        <f>G69</f>
        <v>100</v>
      </c>
    </row>
    <row r="69" spans="1:7" ht="18" customHeight="1">
      <c r="A69" s="37" t="s">
        <v>20</v>
      </c>
      <c r="B69" s="23" t="s">
        <v>133</v>
      </c>
      <c r="C69" s="30" t="s">
        <v>1</v>
      </c>
      <c r="D69" s="2" t="s">
        <v>33</v>
      </c>
      <c r="E69" s="2" t="s">
        <v>197</v>
      </c>
      <c r="F69" s="25" t="s">
        <v>132</v>
      </c>
      <c r="G69" s="26">
        <f>SUM(G70)</f>
        <v>100</v>
      </c>
    </row>
    <row r="70" spans="1:7" ht="25.5">
      <c r="A70" s="37" t="s">
        <v>128</v>
      </c>
      <c r="B70" s="23" t="s">
        <v>95</v>
      </c>
      <c r="C70" s="30" t="s">
        <v>1</v>
      </c>
      <c r="D70" s="2" t="s">
        <v>33</v>
      </c>
      <c r="E70" s="2" t="s">
        <v>197</v>
      </c>
      <c r="F70" s="25" t="s">
        <v>94</v>
      </c>
      <c r="G70" s="26">
        <v>100</v>
      </c>
    </row>
    <row r="71" spans="1:7" ht="15.75" customHeight="1">
      <c r="A71" s="35" t="s">
        <v>34</v>
      </c>
      <c r="B71" s="35" t="s">
        <v>35</v>
      </c>
      <c r="C71" s="30" t="s">
        <v>1</v>
      </c>
      <c r="D71" s="16" t="s">
        <v>36</v>
      </c>
      <c r="E71" s="3"/>
      <c r="F71" s="3"/>
      <c r="G71" s="4">
        <f>G72</f>
        <v>40</v>
      </c>
    </row>
    <row r="72" spans="1:7" ht="39.75" customHeight="1">
      <c r="A72" s="38" t="s">
        <v>37</v>
      </c>
      <c r="B72" s="83" t="s">
        <v>38</v>
      </c>
      <c r="C72" s="30" t="s">
        <v>1</v>
      </c>
      <c r="D72" s="30" t="s">
        <v>36</v>
      </c>
      <c r="E72" s="31" t="s">
        <v>198</v>
      </c>
      <c r="F72" s="31"/>
      <c r="G72" s="32">
        <f>G73</f>
        <v>40</v>
      </c>
    </row>
    <row r="73" spans="1:7" ht="31.5" customHeight="1">
      <c r="A73" s="38" t="s">
        <v>39</v>
      </c>
      <c r="B73" s="23" t="s">
        <v>125</v>
      </c>
      <c r="C73" s="30" t="s">
        <v>1</v>
      </c>
      <c r="D73" s="30" t="s">
        <v>36</v>
      </c>
      <c r="E73" s="31" t="s">
        <v>198</v>
      </c>
      <c r="F73" s="31" t="s">
        <v>124</v>
      </c>
      <c r="G73" s="32">
        <f>SUM(G74)</f>
        <v>40</v>
      </c>
    </row>
    <row r="74" spans="1:7" ht="36.75" customHeight="1">
      <c r="A74" s="38" t="s">
        <v>137</v>
      </c>
      <c r="B74" s="23" t="s">
        <v>113</v>
      </c>
      <c r="C74" s="30" t="s">
        <v>1</v>
      </c>
      <c r="D74" s="30" t="s">
        <v>36</v>
      </c>
      <c r="E74" s="31" t="s">
        <v>198</v>
      </c>
      <c r="F74" s="31" t="s">
        <v>91</v>
      </c>
      <c r="G74" s="32">
        <v>40</v>
      </c>
    </row>
    <row r="75" spans="1:12" s="39" customFormat="1" ht="31.5" customHeight="1">
      <c r="A75" s="35" t="s">
        <v>22</v>
      </c>
      <c r="B75" s="15" t="s">
        <v>45</v>
      </c>
      <c r="C75" s="30" t="s">
        <v>1</v>
      </c>
      <c r="D75" s="16" t="s">
        <v>46</v>
      </c>
      <c r="E75" s="3"/>
      <c r="F75" s="3"/>
      <c r="G75" s="4">
        <f>G76</f>
        <v>310</v>
      </c>
      <c r="K75" s="19"/>
      <c r="L75" s="40"/>
    </row>
    <row r="76" spans="1:7" s="39" customFormat="1" ht="39.75" customHeight="1">
      <c r="A76" s="35" t="s">
        <v>11</v>
      </c>
      <c r="B76" s="15" t="s">
        <v>47</v>
      </c>
      <c r="C76" s="30" t="s">
        <v>1</v>
      </c>
      <c r="D76" s="30" t="s">
        <v>48</v>
      </c>
      <c r="E76" s="3"/>
      <c r="F76" s="3"/>
      <c r="G76" s="4">
        <f>G77+G80</f>
        <v>310</v>
      </c>
    </row>
    <row r="77" spans="1:7" s="39" customFormat="1" ht="108" customHeight="1">
      <c r="A77" s="37" t="s">
        <v>14</v>
      </c>
      <c r="B77" s="74" t="s">
        <v>174</v>
      </c>
      <c r="C77" s="30" t="s">
        <v>1</v>
      </c>
      <c r="D77" s="2" t="s">
        <v>48</v>
      </c>
      <c r="E77" s="25" t="s">
        <v>205</v>
      </c>
      <c r="F77" s="25"/>
      <c r="G77" s="26">
        <f>G78</f>
        <v>210</v>
      </c>
    </row>
    <row r="78" spans="1:7" s="39" customFormat="1" ht="30" customHeight="1">
      <c r="A78" s="37" t="s">
        <v>15</v>
      </c>
      <c r="B78" s="23" t="s">
        <v>125</v>
      </c>
      <c r="C78" s="30" t="s">
        <v>1</v>
      </c>
      <c r="D78" s="2" t="s">
        <v>48</v>
      </c>
      <c r="E78" s="25" t="s">
        <v>205</v>
      </c>
      <c r="F78" s="25" t="s">
        <v>124</v>
      </c>
      <c r="G78" s="26">
        <f>SUM(G79)</f>
        <v>210</v>
      </c>
    </row>
    <row r="79" spans="1:7" s="39" customFormat="1" ht="39" customHeight="1">
      <c r="A79" s="37" t="s">
        <v>120</v>
      </c>
      <c r="B79" s="23" t="s">
        <v>113</v>
      </c>
      <c r="C79" s="30" t="s">
        <v>1</v>
      </c>
      <c r="D79" s="2" t="s">
        <v>48</v>
      </c>
      <c r="E79" s="25" t="s">
        <v>205</v>
      </c>
      <c r="F79" s="25" t="s">
        <v>91</v>
      </c>
      <c r="G79" s="26">
        <v>210</v>
      </c>
    </row>
    <row r="80" spans="1:7" s="39" customFormat="1" ht="81.75" customHeight="1">
      <c r="A80" s="37" t="s">
        <v>19</v>
      </c>
      <c r="B80" s="74" t="s">
        <v>87</v>
      </c>
      <c r="C80" s="30" t="s">
        <v>1</v>
      </c>
      <c r="D80" s="2" t="s">
        <v>48</v>
      </c>
      <c r="E80" s="25" t="s">
        <v>206</v>
      </c>
      <c r="F80" s="25"/>
      <c r="G80" s="26">
        <f>G81</f>
        <v>100</v>
      </c>
    </row>
    <row r="81" spans="1:7" s="39" customFormat="1" ht="31.5" customHeight="1">
      <c r="A81" s="37" t="s">
        <v>20</v>
      </c>
      <c r="B81" s="23" t="s">
        <v>125</v>
      </c>
      <c r="C81" s="30" t="s">
        <v>1</v>
      </c>
      <c r="D81" s="2" t="s">
        <v>48</v>
      </c>
      <c r="E81" s="25" t="s">
        <v>206</v>
      </c>
      <c r="F81" s="25" t="s">
        <v>124</v>
      </c>
      <c r="G81" s="26">
        <f>SUM(G82)</f>
        <v>100</v>
      </c>
    </row>
    <row r="82" spans="1:7" s="39" customFormat="1" ht="39" customHeight="1">
      <c r="A82" s="37" t="s">
        <v>128</v>
      </c>
      <c r="B82" s="23" t="s">
        <v>113</v>
      </c>
      <c r="C82" s="30" t="s">
        <v>1</v>
      </c>
      <c r="D82" s="2" t="s">
        <v>48</v>
      </c>
      <c r="E82" s="25" t="s">
        <v>206</v>
      </c>
      <c r="F82" s="25" t="s">
        <v>91</v>
      </c>
      <c r="G82" s="26">
        <v>100</v>
      </c>
    </row>
    <row r="83" spans="1:7" s="39" customFormat="1" ht="16.5" customHeight="1">
      <c r="A83" s="15" t="s">
        <v>44</v>
      </c>
      <c r="B83" s="21" t="s">
        <v>49</v>
      </c>
      <c r="C83" s="30" t="s">
        <v>1</v>
      </c>
      <c r="D83" s="6" t="s">
        <v>50</v>
      </c>
      <c r="E83" s="2"/>
      <c r="F83" s="25"/>
      <c r="G83" s="8">
        <f>G84</f>
        <v>1108.8</v>
      </c>
    </row>
    <row r="84" spans="1:7" s="39" customFormat="1" ht="15.75" customHeight="1">
      <c r="A84" s="15">
        <v>1</v>
      </c>
      <c r="B84" s="21" t="s">
        <v>51</v>
      </c>
      <c r="C84" s="30" t="s">
        <v>1</v>
      </c>
      <c r="D84" s="6" t="s">
        <v>52</v>
      </c>
      <c r="E84" s="2"/>
      <c r="F84" s="25"/>
      <c r="G84" s="8">
        <f>SUM(G85)</f>
        <v>1108.8</v>
      </c>
    </row>
    <row r="85" spans="1:7" s="41" customFormat="1" ht="137.25" customHeight="1">
      <c r="A85" s="5" t="s">
        <v>14</v>
      </c>
      <c r="B85" s="74" t="s">
        <v>175</v>
      </c>
      <c r="C85" s="30" t="s">
        <v>1</v>
      </c>
      <c r="D85" s="30" t="s">
        <v>52</v>
      </c>
      <c r="E85" s="2" t="s">
        <v>207</v>
      </c>
      <c r="F85" s="25"/>
      <c r="G85" s="32">
        <f>SUM(G86)</f>
        <v>1108.8</v>
      </c>
    </row>
    <row r="86" spans="1:7" s="41" customFormat="1" ht="27" customHeight="1">
      <c r="A86" s="5" t="s">
        <v>15</v>
      </c>
      <c r="B86" s="23" t="s">
        <v>125</v>
      </c>
      <c r="C86" s="30" t="s">
        <v>1</v>
      </c>
      <c r="D86" s="30" t="s">
        <v>52</v>
      </c>
      <c r="E86" s="2" t="s">
        <v>207</v>
      </c>
      <c r="F86" s="25" t="s">
        <v>124</v>
      </c>
      <c r="G86" s="32">
        <f>SUM(G87)</f>
        <v>1108.8</v>
      </c>
    </row>
    <row r="87" spans="1:7" s="41" customFormat="1" ht="39" customHeight="1">
      <c r="A87" s="5" t="s">
        <v>120</v>
      </c>
      <c r="B87" s="23" t="s">
        <v>113</v>
      </c>
      <c r="C87" s="30" t="s">
        <v>1</v>
      </c>
      <c r="D87" s="30" t="s">
        <v>52</v>
      </c>
      <c r="E87" s="2" t="s">
        <v>207</v>
      </c>
      <c r="F87" s="25" t="s">
        <v>91</v>
      </c>
      <c r="G87" s="32">
        <v>1108.8</v>
      </c>
    </row>
    <row r="88" spans="1:12" s="39" customFormat="1" ht="18" customHeight="1">
      <c r="A88" s="15" t="s">
        <v>141</v>
      </c>
      <c r="B88" s="15" t="s">
        <v>53</v>
      </c>
      <c r="C88" s="6" t="s">
        <v>1</v>
      </c>
      <c r="D88" s="16" t="s">
        <v>54</v>
      </c>
      <c r="E88" s="3"/>
      <c r="F88" s="3"/>
      <c r="G88" s="4">
        <f>G89</f>
        <v>72779</v>
      </c>
      <c r="J88" s="40"/>
      <c r="K88" s="19"/>
      <c r="L88" s="40"/>
    </row>
    <row r="89" spans="1:7" s="39" customFormat="1" ht="15.75" customHeight="1">
      <c r="A89" s="34" t="s">
        <v>11</v>
      </c>
      <c r="B89" s="15" t="s">
        <v>55</v>
      </c>
      <c r="C89" s="6" t="s">
        <v>1</v>
      </c>
      <c r="D89" s="16" t="s">
        <v>56</v>
      </c>
      <c r="E89" s="3"/>
      <c r="F89" s="3"/>
      <c r="G89" s="4">
        <f>G90+G93+G96+G101</f>
        <v>72779</v>
      </c>
    </row>
    <row r="90" spans="1:7" s="39" customFormat="1" ht="28.5" customHeight="1">
      <c r="A90" s="38" t="s">
        <v>14</v>
      </c>
      <c r="B90" s="74" t="s">
        <v>89</v>
      </c>
      <c r="C90" s="30" t="s">
        <v>1</v>
      </c>
      <c r="D90" s="30" t="s">
        <v>56</v>
      </c>
      <c r="E90" s="31" t="s">
        <v>208</v>
      </c>
      <c r="F90" s="31"/>
      <c r="G90" s="32">
        <f>G91</f>
        <v>34061.7</v>
      </c>
    </row>
    <row r="91" spans="1:7" s="39" customFormat="1" ht="32.25" customHeight="1">
      <c r="A91" s="38" t="s">
        <v>15</v>
      </c>
      <c r="B91" s="23" t="s">
        <v>125</v>
      </c>
      <c r="C91" s="30" t="s">
        <v>1</v>
      </c>
      <c r="D91" s="30" t="s">
        <v>56</v>
      </c>
      <c r="E91" s="31" t="s">
        <v>208</v>
      </c>
      <c r="F91" s="31" t="s">
        <v>124</v>
      </c>
      <c r="G91" s="32">
        <f>SUM(G92)</f>
        <v>34061.7</v>
      </c>
    </row>
    <row r="92" spans="1:7" s="39" customFormat="1" ht="39" customHeight="1">
      <c r="A92" s="38" t="s">
        <v>120</v>
      </c>
      <c r="B92" s="23" t="s">
        <v>113</v>
      </c>
      <c r="C92" s="30" t="s">
        <v>1</v>
      </c>
      <c r="D92" s="30" t="s">
        <v>56</v>
      </c>
      <c r="E92" s="31" t="s">
        <v>208</v>
      </c>
      <c r="F92" s="31" t="s">
        <v>91</v>
      </c>
      <c r="G92" s="32">
        <v>34061.7</v>
      </c>
    </row>
    <row r="93" spans="1:7" s="39" customFormat="1" ht="41.25" customHeight="1">
      <c r="A93" s="38" t="s">
        <v>30</v>
      </c>
      <c r="B93" s="74" t="s">
        <v>90</v>
      </c>
      <c r="C93" s="30" t="s">
        <v>1</v>
      </c>
      <c r="D93" s="30" t="s">
        <v>56</v>
      </c>
      <c r="E93" s="31" t="s">
        <v>209</v>
      </c>
      <c r="F93" s="31"/>
      <c r="G93" s="32">
        <f>G94</f>
        <v>1100</v>
      </c>
    </row>
    <row r="94" spans="1:7" s="39" customFormat="1" ht="29.25" customHeight="1">
      <c r="A94" s="38" t="s">
        <v>31</v>
      </c>
      <c r="B94" s="23" t="s">
        <v>125</v>
      </c>
      <c r="C94" s="30" t="s">
        <v>1</v>
      </c>
      <c r="D94" s="30" t="s">
        <v>56</v>
      </c>
      <c r="E94" s="31" t="s">
        <v>209</v>
      </c>
      <c r="F94" s="31" t="s">
        <v>124</v>
      </c>
      <c r="G94" s="32">
        <f>SUM(G95)</f>
        <v>1100</v>
      </c>
    </row>
    <row r="95" spans="1:7" s="39" customFormat="1" ht="38.25" customHeight="1">
      <c r="A95" s="38" t="s">
        <v>134</v>
      </c>
      <c r="B95" s="23" t="s">
        <v>113</v>
      </c>
      <c r="C95" s="30" t="s">
        <v>1</v>
      </c>
      <c r="D95" s="30" t="s">
        <v>56</v>
      </c>
      <c r="E95" s="31" t="s">
        <v>209</v>
      </c>
      <c r="F95" s="31" t="s">
        <v>91</v>
      </c>
      <c r="G95" s="32">
        <v>1100</v>
      </c>
    </row>
    <row r="96" spans="1:7" s="39" customFormat="1" ht="26.25" customHeight="1">
      <c r="A96" s="38" t="s">
        <v>58</v>
      </c>
      <c r="B96" s="74" t="s">
        <v>61</v>
      </c>
      <c r="C96" s="30" t="s">
        <v>1</v>
      </c>
      <c r="D96" s="30" t="s">
        <v>56</v>
      </c>
      <c r="E96" s="31" t="s">
        <v>210</v>
      </c>
      <c r="F96" s="31"/>
      <c r="G96" s="32">
        <f>G97+G99</f>
        <v>13597.3</v>
      </c>
    </row>
    <row r="97" spans="1:7" s="39" customFormat="1" ht="30.75" customHeight="1">
      <c r="A97" s="38" t="s">
        <v>59</v>
      </c>
      <c r="B97" s="23" t="s">
        <v>125</v>
      </c>
      <c r="C97" s="30" t="s">
        <v>1</v>
      </c>
      <c r="D97" s="30" t="s">
        <v>56</v>
      </c>
      <c r="E97" s="31" t="s">
        <v>210</v>
      </c>
      <c r="F97" s="31" t="s">
        <v>124</v>
      </c>
      <c r="G97" s="32">
        <f>SUM(G98)</f>
        <v>12097.3</v>
      </c>
    </row>
    <row r="98" spans="1:7" s="39" customFormat="1" ht="37.5" customHeight="1">
      <c r="A98" s="38" t="s">
        <v>136</v>
      </c>
      <c r="B98" s="23" t="s">
        <v>113</v>
      </c>
      <c r="C98" s="30" t="s">
        <v>1</v>
      </c>
      <c r="D98" s="30" t="s">
        <v>56</v>
      </c>
      <c r="E98" s="31" t="s">
        <v>210</v>
      </c>
      <c r="F98" s="31" t="s">
        <v>91</v>
      </c>
      <c r="G98" s="32">
        <v>12097.3</v>
      </c>
    </row>
    <row r="99" spans="1:7" s="39" customFormat="1" ht="19.5" customHeight="1">
      <c r="A99" s="38" t="s">
        <v>218</v>
      </c>
      <c r="B99" s="23" t="s">
        <v>133</v>
      </c>
      <c r="C99" s="30" t="s">
        <v>1</v>
      </c>
      <c r="D99" s="30" t="s">
        <v>56</v>
      </c>
      <c r="E99" s="31" t="s">
        <v>210</v>
      </c>
      <c r="F99" s="31" t="s">
        <v>132</v>
      </c>
      <c r="G99" s="32">
        <f>SUM(G100)</f>
        <v>1500</v>
      </c>
    </row>
    <row r="100" spans="1:7" s="39" customFormat="1" ht="28.5" customHeight="1">
      <c r="A100" s="38" t="s">
        <v>219</v>
      </c>
      <c r="B100" s="23" t="s">
        <v>92</v>
      </c>
      <c r="C100" s="30" t="s">
        <v>1</v>
      </c>
      <c r="D100" s="30" t="s">
        <v>56</v>
      </c>
      <c r="E100" s="31" t="s">
        <v>210</v>
      </c>
      <c r="F100" s="31" t="s">
        <v>93</v>
      </c>
      <c r="G100" s="32">
        <v>1500</v>
      </c>
    </row>
    <row r="101" spans="1:7" s="39" customFormat="1" ht="42.75" customHeight="1">
      <c r="A101" s="38" t="s">
        <v>182</v>
      </c>
      <c r="B101" s="74" t="s">
        <v>176</v>
      </c>
      <c r="C101" s="30" t="s">
        <v>1</v>
      </c>
      <c r="D101" s="30" t="s">
        <v>56</v>
      </c>
      <c r="E101" s="31" t="s">
        <v>211</v>
      </c>
      <c r="F101" s="33"/>
      <c r="G101" s="32">
        <f>G102</f>
        <v>24020</v>
      </c>
    </row>
    <row r="102" spans="1:7" s="39" customFormat="1" ht="28.5" customHeight="1">
      <c r="A102" s="38" t="s">
        <v>183</v>
      </c>
      <c r="B102" s="23" t="s">
        <v>125</v>
      </c>
      <c r="C102" s="30" t="s">
        <v>1</v>
      </c>
      <c r="D102" s="30" t="s">
        <v>56</v>
      </c>
      <c r="E102" s="31" t="s">
        <v>211</v>
      </c>
      <c r="F102" s="31" t="s">
        <v>124</v>
      </c>
      <c r="G102" s="32">
        <f>SUM(G103)</f>
        <v>24020</v>
      </c>
    </row>
    <row r="103" spans="1:7" s="39" customFormat="1" ht="39" customHeight="1">
      <c r="A103" s="38" t="s">
        <v>184</v>
      </c>
      <c r="B103" s="23" t="s">
        <v>113</v>
      </c>
      <c r="C103" s="30" t="s">
        <v>1</v>
      </c>
      <c r="D103" s="30" t="s">
        <v>56</v>
      </c>
      <c r="E103" s="31" t="s">
        <v>211</v>
      </c>
      <c r="F103" s="31" t="s">
        <v>91</v>
      </c>
      <c r="G103" s="32">
        <v>24020</v>
      </c>
    </row>
    <row r="104" spans="1:11" s="39" customFormat="1" ht="16.5" customHeight="1">
      <c r="A104" s="35" t="s">
        <v>65</v>
      </c>
      <c r="B104" s="15" t="s">
        <v>66</v>
      </c>
      <c r="C104" s="6" t="s">
        <v>1</v>
      </c>
      <c r="D104" s="16" t="s">
        <v>67</v>
      </c>
      <c r="E104" s="3"/>
      <c r="F104" s="3"/>
      <c r="G104" s="4">
        <f>G105+G109</f>
        <v>1271.2</v>
      </c>
      <c r="K104" s="42"/>
    </row>
    <row r="105" spans="1:11" s="39" customFormat="1" ht="27.75" customHeight="1">
      <c r="A105" s="35" t="s">
        <v>11</v>
      </c>
      <c r="B105" s="15" t="s">
        <v>99</v>
      </c>
      <c r="C105" s="6" t="s">
        <v>1</v>
      </c>
      <c r="D105" s="16" t="s">
        <v>100</v>
      </c>
      <c r="E105" s="3"/>
      <c r="F105" s="3"/>
      <c r="G105" s="4">
        <f>G106</f>
        <v>125</v>
      </c>
      <c r="K105" s="42"/>
    </row>
    <row r="106" spans="1:11" s="39" customFormat="1" ht="112.5" customHeight="1">
      <c r="A106" s="37" t="s">
        <v>14</v>
      </c>
      <c r="B106" s="74" t="s">
        <v>177</v>
      </c>
      <c r="C106" s="30" t="s">
        <v>1</v>
      </c>
      <c r="D106" s="2" t="s">
        <v>100</v>
      </c>
      <c r="E106" s="2" t="s">
        <v>212</v>
      </c>
      <c r="F106" s="25"/>
      <c r="G106" s="26">
        <f>G107</f>
        <v>125</v>
      </c>
      <c r="K106" s="42"/>
    </row>
    <row r="107" spans="1:11" s="39" customFormat="1" ht="30" customHeight="1">
      <c r="A107" s="37" t="s">
        <v>15</v>
      </c>
      <c r="B107" s="23" t="s">
        <v>125</v>
      </c>
      <c r="C107" s="30" t="s">
        <v>1</v>
      </c>
      <c r="D107" s="2" t="s">
        <v>100</v>
      </c>
      <c r="E107" s="2" t="s">
        <v>212</v>
      </c>
      <c r="F107" s="25" t="s">
        <v>124</v>
      </c>
      <c r="G107" s="26">
        <f>SUM(G108)</f>
        <v>125</v>
      </c>
      <c r="K107" s="42"/>
    </row>
    <row r="108" spans="1:11" s="39" customFormat="1" ht="39.75" customHeight="1">
      <c r="A108" s="37" t="s">
        <v>120</v>
      </c>
      <c r="B108" s="23" t="s">
        <v>113</v>
      </c>
      <c r="C108" s="30" t="s">
        <v>1</v>
      </c>
      <c r="D108" s="2" t="s">
        <v>100</v>
      </c>
      <c r="E108" s="2" t="s">
        <v>212</v>
      </c>
      <c r="F108" s="25" t="s">
        <v>91</v>
      </c>
      <c r="G108" s="26">
        <v>125</v>
      </c>
      <c r="K108" s="42"/>
    </row>
    <row r="109" spans="1:10" s="39" customFormat="1" ht="15" customHeight="1">
      <c r="A109" s="35" t="s">
        <v>16</v>
      </c>
      <c r="B109" s="15" t="s">
        <v>397</v>
      </c>
      <c r="C109" s="6" t="s">
        <v>1</v>
      </c>
      <c r="D109" s="16" t="s">
        <v>398</v>
      </c>
      <c r="E109" s="3"/>
      <c r="F109" s="3"/>
      <c r="G109" s="4">
        <f>SUM(G110+G113+G116+G119+G122)</f>
        <v>1146.2</v>
      </c>
      <c r="I109" s="43"/>
      <c r="J109" s="40"/>
    </row>
    <row r="110" spans="1:7" ht="30.75" customHeight="1" hidden="1">
      <c r="A110" s="37" t="s">
        <v>19</v>
      </c>
      <c r="B110" s="74" t="s">
        <v>172</v>
      </c>
      <c r="C110" s="30" t="s">
        <v>1</v>
      </c>
      <c r="D110" s="2" t="s">
        <v>398</v>
      </c>
      <c r="E110" s="2" t="s">
        <v>200</v>
      </c>
      <c r="F110" s="25"/>
      <c r="G110" s="26">
        <f>SUM(G111)</f>
        <v>0</v>
      </c>
    </row>
    <row r="111" spans="1:7" ht="30.75" customHeight="1" hidden="1">
      <c r="A111" s="37" t="s">
        <v>20</v>
      </c>
      <c r="B111" s="23" t="s">
        <v>125</v>
      </c>
      <c r="C111" s="30" t="s">
        <v>1</v>
      </c>
      <c r="D111" s="2" t="s">
        <v>398</v>
      </c>
      <c r="E111" s="2" t="s">
        <v>200</v>
      </c>
      <c r="F111" s="25" t="s">
        <v>124</v>
      </c>
      <c r="G111" s="26">
        <f>SUM(G112)</f>
        <v>0</v>
      </c>
    </row>
    <row r="112" spans="1:7" ht="39.75" customHeight="1" hidden="1">
      <c r="A112" s="37" t="s">
        <v>128</v>
      </c>
      <c r="B112" s="23" t="s">
        <v>113</v>
      </c>
      <c r="C112" s="30" t="s">
        <v>1</v>
      </c>
      <c r="D112" s="2" t="s">
        <v>398</v>
      </c>
      <c r="E112" s="2" t="s">
        <v>200</v>
      </c>
      <c r="F112" s="25" t="s">
        <v>91</v>
      </c>
      <c r="G112" s="26">
        <v>0</v>
      </c>
    </row>
    <row r="113" spans="1:7" ht="40.5" customHeight="1">
      <c r="A113" s="37" t="s">
        <v>19</v>
      </c>
      <c r="B113" s="74" t="s">
        <v>171</v>
      </c>
      <c r="C113" s="30" t="s">
        <v>1</v>
      </c>
      <c r="D113" s="2" t="s">
        <v>398</v>
      </c>
      <c r="E113" s="2" t="s">
        <v>201</v>
      </c>
      <c r="F113" s="25"/>
      <c r="G113" s="26">
        <f>SUM(G114)</f>
        <v>569.6</v>
      </c>
    </row>
    <row r="114" spans="1:7" ht="30.75" customHeight="1">
      <c r="A114" s="37" t="s">
        <v>20</v>
      </c>
      <c r="B114" s="23" t="s">
        <v>125</v>
      </c>
      <c r="C114" s="30" t="s">
        <v>1</v>
      </c>
      <c r="D114" s="2" t="s">
        <v>398</v>
      </c>
      <c r="E114" s="2" t="s">
        <v>201</v>
      </c>
      <c r="F114" s="25" t="s">
        <v>124</v>
      </c>
      <c r="G114" s="26">
        <f>SUM(G115)</f>
        <v>569.6</v>
      </c>
    </row>
    <row r="115" spans="1:7" ht="39.75" customHeight="1">
      <c r="A115" s="37" t="s">
        <v>128</v>
      </c>
      <c r="B115" s="23" t="s">
        <v>113</v>
      </c>
      <c r="C115" s="30" t="s">
        <v>1</v>
      </c>
      <c r="D115" s="2" t="s">
        <v>398</v>
      </c>
      <c r="E115" s="2" t="s">
        <v>201</v>
      </c>
      <c r="F115" s="25" t="s">
        <v>91</v>
      </c>
      <c r="G115" s="26">
        <v>569.6</v>
      </c>
    </row>
    <row r="116" spans="1:7" ht="54.75" customHeight="1">
      <c r="A116" s="37" t="s">
        <v>21</v>
      </c>
      <c r="B116" s="74" t="s">
        <v>170</v>
      </c>
      <c r="C116" s="30" t="s">
        <v>1</v>
      </c>
      <c r="D116" s="2" t="s">
        <v>398</v>
      </c>
      <c r="E116" s="2" t="s">
        <v>202</v>
      </c>
      <c r="F116" s="25"/>
      <c r="G116" s="26">
        <f>SUM(G117)</f>
        <v>116.3</v>
      </c>
    </row>
    <row r="117" spans="1:7" ht="30.75" customHeight="1">
      <c r="A117" s="37" t="s">
        <v>60</v>
      </c>
      <c r="B117" s="23" t="s">
        <v>125</v>
      </c>
      <c r="C117" s="30" t="s">
        <v>1</v>
      </c>
      <c r="D117" s="2" t="s">
        <v>398</v>
      </c>
      <c r="E117" s="2" t="s">
        <v>202</v>
      </c>
      <c r="F117" s="25" t="s">
        <v>124</v>
      </c>
      <c r="G117" s="26">
        <f>SUM(G118)</f>
        <v>116.3</v>
      </c>
    </row>
    <row r="118" spans="1:7" ht="39.75" customHeight="1">
      <c r="A118" s="37" t="s">
        <v>129</v>
      </c>
      <c r="B118" s="23" t="s">
        <v>113</v>
      </c>
      <c r="C118" s="30" t="s">
        <v>1</v>
      </c>
      <c r="D118" s="2" t="s">
        <v>398</v>
      </c>
      <c r="E118" s="2" t="s">
        <v>202</v>
      </c>
      <c r="F118" s="25" t="s">
        <v>91</v>
      </c>
      <c r="G118" s="26">
        <v>116.3</v>
      </c>
    </row>
    <row r="119" spans="1:7" ht="82.5" customHeight="1">
      <c r="A119" s="37" t="s">
        <v>399</v>
      </c>
      <c r="B119" s="74" t="s">
        <v>394</v>
      </c>
      <c r="C119" s="30" t="s">
        <v>1</v>
      </c>
      <c r="D119" s="2" t="s">
        <v>398</v>
      </c>
      <c r="E119" s="2" t="s">
        <v>203</v>
      </c>
      <c r="F119" s="25"/>
      <c r="G119" s="26">
        <f>SUM(G120)</f>
        <v>232.5</v>
      </c>
    </row>
    <row r="120" spans="1:7" ht="26.25" customHeight="1">
      <c r="A120" s="37" t="s">
        <v>400</v>
      </c>
      <c r="B120" s="23" t="s">
        <v>125</v>
      </c>
      <c r="C120" s="30" t="s">
        <v>1</v>
      </c>
      <c r="D120" s="2" t="s">
        <v>398</v>
      </c>
      <c r="E120" s="2" t="s">
        <v>203</v>
      </c>
      <c r="F120" s="25" t="s">
        <v>124</v>
      </c>
      <c r="G120" s="26">
        <f>SUM(G121)</f>
        <v>232.5</v>
      </c>
    </row>
    <row r="121" spans="1:7" ht="36.75" customHeight="1">
      <c r="A121" s="37" t="s">
        <v>401</v>
      </c>
      <c r="B121" s="23" t="s">
        <v>113</v>
      </c>
      <c r="C121" s="30" t="s">
        <v>1</v>
      </c>
      <c r="D121" s="2" t="s">
        <v>398</v>
      </c>
      <c r="E121" s="2" t="s">
        <v>203</v>
      </c>
      <c r="F121" s="25" t="s">
        <v>91</v>
      </c>
      <c r="G121" s="26">
        <v>232.5</v>
      </c>
    </row>
    <row r="122" spans="1:7" ht="66.75" customHeight="1">
      <c r="A122" s="37" t="s">
        <v>402</v>
      </c>
      <c r="B122" s="74" t="s">
        <v>173</v>
      </c>
      <c r="C122" s="30" t="s">
        <v>1</v>
      </c>
      <c r="D122" s="2" t="s">
        <v>398</v>
      </c>
      <c r="E122" s="2" t="s">
        <v>204</v>
      </c>
      <c r="F122" s="25"/>
      <c r="G122" s="26">
        <f>SUM(G123)</f>
        <v>227.8</v>
      </c>
    </row>
    <row r="123" spans="1:7" ht="28.5" customHeight="1">
      <c r="A123" s="37" t="s">
        <v>403</v>
      </c>
      <c r="B123" s="23" t="s">
        <v>125</v>
      </c>
      <c r="C123" s="30" t="s">
        <v>1</v>
      </c>
      <c r="D123" s="2" t="s">
        <v>398</v>
      </c>
      <c r="E123" s="2" t="s">
        <v>204</v>
      </c>
      <c r="F123" s="25" t="s">
        <v>124</v>
      </c>
      <c r="G123" s="26">
        <f>SUM(G124)</f>
        <v>227.8</v>
      </c>
    </row>
    <row r="124" spans="1:7" ht="38.25" customHeight="1">
      <c r="A124" s="37" t="s">
        <v>404</v>
      </c>
      <c r="B124" s="23" t="s">
        <v>113</v>
      </c>
      <c r="C124" s="30" t="s">
        <v>1</v>
      </c>
      <c r="D124" s="2" t="s">
        <v>398</v>
      </c>
      <c r="E124" s="2" t="s">
        <v>204</v>
      </c>
      <c r="F124" s="25" t="s">
        <v>91</v>
      </c>
      <c r="G124" s="26">
        <v>227.8</v>
      </c>
    </row>
    <row r="125" spans="1:7" s="39" customFormat="1" ht="20.25" customHeight="1">
      <c r="A125" s="15" t="s">
        <v>140</v>
      </c>
      <c r="B125" s="15" t="s">
        <v>109</v>
      </c>
      <c r="C125" s="6" t="s">
        <v>1</v>
      </c>
      <c r="D125" s="16" t="s">
        <v>69</v>
      </c>
      <c r="E125" s="3"/>
      <c r="F125" s="3"/>
      <c r="G125" s="4">
        <f>G126</f>
        <v>7342.5</v>
      </c>
    </row>
    <row r="126" spans="1:7" s="39" customFormat="1" ht="15" customHeight="1">
      <c r="A126" s="15" t="s">
        <v>11</v>
      </c>
      <c r="B126" s="15" t="s">
        <v>70</v>
      </c>
      <c r="C126" s="6" t="s">
        <v>1</v>
      </c>
      <c r="D126" s="16" t="s">
        <v>71</v>
      </c>
      <c r="E126" s="3"/>
      <c r="F126" s="3"/>
      <c r="G126" s="4">
        <f>G127+G130</f>
        <v>7342.5</v>
      </c>
    </row>
    <row r="127" spans="1:7" s="39" customFormat="1" ht="43.5" customHeight="1">
      <c r="A127" s="5" t="s">
        <v>14</v>
      </c>
      <c r="B127" s="74" t="s">
        <v>178</v>
      </c>
      <c r="C127" s="30" t="s">
        <v>1</v>
      </c>
      <c r="D127" s="2" t="s">
        <v>71</v>
      </c>
      <c r="E127" s="2" t="s">
        <v>213</v>
      </c>
      <c r="F127" s="25"/>
      <c r="G127" s="26">
        <f>G128</f>
        <v>1810.1</v>
      </c>
    </row>
    <row r="128" spans="1:7" s="39" customFormat="1" ht="30" customHeight="1">
      <c r="A128" s="5" t="s">
        <v>15</v>
      </c>
      <c r="B128" s="23" t="s">
        <v>125</v>
      </c>
      <c r="C128" s="30" t="s">
        <v>1</v>
      </c>
      <c r="D128" s="2" t="s">
        <v>71</v>
      </c>
      <c r="E128" s="2" t="s">
        <v>213</v>
      </c>
      <c r="F128" s="25" t="s">
        <v>124</v>
      </c>
      <c r="G128" s="26">
        <f>SUM(G129)</f>
        <v>1810.1</v>
      </c>
    </row>
    <row r="129" spans="1:7" s="39" customFormat="1" ht="37.5" customHeight="1">
      <c r="A129" s="77" t="s">
        <v>120</v>
      </c>
      <c r="B129" s="23" t="s">
        <v>113</v>
      </c>
      <c r="C129" s="30" t="s">
        <v>1</v>
      </c>
      <c r="D129" s="2" t="s">
        <v>71</v>
      </c>
      <c r="E129" s="2" t="s">
        <v>213</v>
      </c>
      <c r="F129" s="25" t="s">
        <v>91</v>
      </c>
      <c r="G129" s="26">
        <v>1810.1</v>
      </c>
    </row>
    <row r="130" spans="1:7" s="39" customFormat="1" ht="42" customHeight="1">
      <c r="A130" s="5" t="s">
        <v>30</v>
      </c>
      <c r="B130" s="74" t="s">
        <v>116</v>
      </c>
      <c r="C130" s="30" t="s">
        <v>1</v>
      </c>
      <c r="D130" s="2" t="s">
        <v>71</v>
      </c>
      <c r="E130" s="2" t="s">
        <v>214</v>
      </c>
      <c r="F130" s="25"/>
      <c r="G130" s="26">
        <f>G131</f>
        <v>5532.4</v>
      </c>
    </row>
    <row r="131" spans="1:7" s="39" customFormat="1" ht="30" customHeight="1">
      <c r="A131" s="5" t="s">
        <v>31</v>
      </c>
      <c r="B131" s="23" t="s">
        <v>125</v>
      </c>
      <c r="C131" s="30" t="s">
        <v>1</v>
      </c>
      <c r="D131" s="2" t="s">
        <v>71</v>
      </c>
      <c r="E131" s="2" t="s">
        <v>214</v>
      </c>
      <c r="F131" s="25" t="s">
        <v>124</v>
      </c>
      <c r="G131" s="26">
        <f>SUM(G132)</f>
        <v>5532.4</v>
      </c>
    </row>
    <row r="132" spans="1:7" s="39" customFormat="1" ht="40.5" customHeight="1">
      <c r="A132" s="77" t="s">
        <v>134</v>
      </c>
      <c r="B132" s="23" t="s">
        <v>113</v>
      </c>
      <c r="C132" s="30" t="s">
        <v>1</v>
      </c>
      <c r="D132" s="2" t="s">
        <v>71</v>
      </c>
      <c r="E132" s="2" t="s">
        <v>214</v>
      </c>
      <c r="F132" s="25" t="s">
        <v>91</v>
      </c>
      <c r="G132" s="26">
        <v>5532.4</v>
      </c>
    </row>
    <row r="133" spans="1:7" s="39" customFormat="1" ht="17.25" customHeight="1">
      <c r="A133" s="15" t="s">
        <v>68</v>
      </c>
      <c r="B133" s="15" t="s">
        <v>72</v>
      </c>
      <c r="C133" s="6" t="s">
        <v>1</v>
      </c>
      <c r="D133" s="16" t="s">
        <v>73</v>
      </c>
      <c r="E133" s="3"/>
      <c r="F133" s="3"/>
      <c r="G133" s="4">
        <f>G134+G138</f>
        <v>12135</v>
      </c>
    </row>
    <row r="134" spans="1:7" s="39" customFormat="1" ht="15" customHeight="1">
      <c r="A134" s="15" t="s">
        <v>11</v>
      </c>
      <c r="B134" s="15" t="s">
        <v>96</v>
      </c>
      <c r="C134" s="6" t="s">
        <v>1</v>
      </c>
      <c r="D134" s="16" t="s">
        <v>97</v>
      </c>
      <c r="E134" s="3"/>
      <c r="F134" s="3"/>
      <c r="G134" s="4">
        <f>SUM(G135)</f>
        <v>645.9</v>
      </c>
    </row>
    <row r="135" spans="1:7" s="39" customFormat="1" ht="178.5" customHeight="1">
      <c r="A135" s="5" t="s">
        <v>14</v>
      </c>
      <c r="B135" s="74" t="s">
        <v>179</v>
      </c>
      <c r="C135" s="30" t="s">
        <v>1</v>
      </c>
      <c r="D135" s="30" t="s">
        <v>97</v>
      </c>
      <c r="E135" s="31" t="s">
        <v>215</v>
      </c>
      <c r="F135" s="3"/>
      <c r="G135" s="4">
        <f>SUM(G136)</f>
        <v>645.9</v>
      </c>
    </row>
    <row r="136" spans="1:7" s="39" customFormat="1" ht="29.25" customHeight="1">
      <c r="A136" s="5" t="s">
        <v>15</v>
      </c>
      <c r="B136" s="23" t="s">
        <v>127</v>
      </c>
      <c r="C136" s="30" t="s">
        <v>1</v>
      </c>
      <c r="D136" s="30" t="s">
        <v>97</v>
      </c>
      <c r="E136" s="31" t="s">
        <v>215</v>
      </c>
      <c r="F136" s="31" t="s">
        <v>126</v>
      </c>
      <c r="G136" s="32">
        <f>SUM(G137)</f>
        <v>645.9</v>
      </c>
    </row>
    <row r="137" spans="1:7" s="39" customFormat="1" ht="27" customHeight="1">
      <c r="A137" s="77" t="s">
        <v>120</v>
      </c>
      <c r="B137" s="23" t="s">
        <v>118</v>
      </c>
      <c r="C137" s="30" t="s">
        <v>1</v>
      </c>
      <c r="D137" s="30" t="s">
        <v>97</v>
      </c>
      <c r="E137" s="31" t="s">
        <v>215</v>
      </c>
      <c r="F137" s="31" t="s">
        <v>117</v>
      </c>
      <c r="G137" s="32">
        <v>645.9</v>
      </c>
    </row>
    <row r="138" spans="1:7" s="39" customFormat="1" ht="14.25" customHeight="1">
      <c r="A138" s="21" t="s">
        <v>16</v>
      </c>
      <c r="B138" s="15" t="s">
        <v>74</v>
      </c>
      <c r="C138" s="6" t="s">
        <v>1</v>
      </c>
      <c r="D138" s="16" t="s">
        <v>75</v>
      </c>
      <c r="E138" s="3"/>
      <c r="F138" s="3"/>
      <c r="G138" s="4">
        <f>G139+G142</f>
        <v>11489.1</v>
      </c>
    </row>
    <row r="139" spans="1:7" s="39" customFormat="1" ht="68.25" customHeight="1">
      <c r="A139" s="5" t="s">
        <v>19</v>
      </c>
      <c r="B139" s="74" t="s">
        <v>229</v>
      </c>
      <c r="C139" s="30" t="s">
        <v>1</v>
      </c>
      <c r="D139" s="2" t="s">
        <v>75</v>
      </c>
      <c r="E139" s="2" t="s">
        <v>228</v>
      </c>
      <c r="F139" s="25"/>
      <c r="G139" s="26">
        <f>G140</f>
        <v>8098.6</v>
      </c>
    </row>
    <row r="140" spans="1:7" s="39" customFormat="1" ht="25.5">
      <c r="A140" s="5" t="s">
        <v>20</v>
      </c>
      <c r="B140" s="23" t="s">
        <v>127</v>
      </c>
      <c r="C140" s="30" t="s">
        <v>1</v>
      </c>
      <c r="D140" s="2" t="s">
        <v>75</v>
      </c>
      <c r="E140" s="2" t="s">
        <v>228</v>
      </c>
      <c r="F140" s="25" t="s">
        <v>126</v>
      </c>
      <c r="G140" s="26">
        <f>SUM(G141)</f>
        <v>8098.6</v>
      </c>
    </row>
    <row r="141" spans="1:7" s="41" customFormat="1" ht="25.5">
      <c r="A141" s="5" t="s">
        <v>128</v>
      </c>
      <c r="B141" s="23" t="s">
        <v>118</v>
      </c>
      <c r="C141" s="30" t="s">
        <v>1</v>
      </c>
      <c r="D141" s="2" t="s">
        <v>75</v>
      </c>
      <c r="E141" s="2" t="s">
        <v>228</v>
      </c>
      <c r="F141" s="25" t="s">
        <v>117</v>
      </c>
      <c r="G141" s="26">
        <v>8098.6</v>
      </c>
    </row>
    <row r="142" spans="1:8" s="41" customFormat="1" ht="56.25" customHeight="1">
      <c r="A142" s="5" t="s">
        <v>21</v>
      </c>
      <c r="B142" s="74" t="s">
        <v>180</v>
      </c>
      <c r="C142" s="30" t="s">
        <v>1</v>
      </c>
      <c r="D142" s="2" t="s">
        <v>75</v>
      </c>
      <c r="E142" s="2" t="s">
        <v>230</v>
      </c>
      <c r="F142" s="25"/>
      <c r="G142" s="26">
        <f>G143</f>
        <v>3390.5</v>
      </c>
      <c r="H142" s="39"/>
    </row>
    <row r="143" spans="1:8" s="41" customFormat="1" ht="28.5" customHeight="1">
      <c r="A143" s="5" t="s">
        <v>60</v>
      </c>
      <c r="B143" s="23" t="s">
        <v>127</v>
      </c>
      <c r="C143" s="30" t="s">
        <v>1</v>
      </c>
      <c r="D143" s="2" t="s">
        <v>75</v>
      </c>
      <c r="E143" s="2" t="s">
        <v>230</v>
      </c>
      <c r="F143" s="25" t="s">
        <v>126</v>
      </c>
      <c r="G143" s="26">
        <f>SUM(G144)</f>
        <v>3390.5</v>
      </c>
      <c r="H143" s="39"/>
    </row>
    <row r="144" spans="1:8" s="41" customFormat="1" ht="27" customHeight="1">
      <c r="A144" s="5" t="s">
        <v>129</v>
      </c>
      <c r="B144" s="23" t="s">
        <v>188</v>
      </c>
      <c r="C144" s="30" t="s">
        <v>1</v>
      </c>
      <c r="D144" s="2" t="s">
        <v>75</v>
      </c>
      <c r="E144" s="2" t="s">
        <v>230</v>
      </c>
      <c r="F144" s="25" t="s">
        <v>189</v>
      </c>
      <c r="G144" s="26">
        <v>3390.5</v>
      </c>
      <c r="H144" s="39"/>
    </row>
    <row r="145" spans="1:8" s="41" customFormat="1" ht="21" customHeight="1">
      <c r="A145" s="15" t="s">
        <v>142</v>
      </c>
      <c r="B145" s="15" t="s">
        <v>77</v>
      </c>
      <c r="C145" s="6" t="s">
        <v>1</v>
      </c>
      <c r="D145" s="16" t="s">
        <v>78</v>
      </c>
      <c r="E145" s="16"/>
      <c r="F145" s="3"/>
      <c r="G145" s="4">
        <f>G146</f>
        <v>2724.4</v>
      </c>
      <c r="H145" s="39"/>
    </row>
    <row r="146" spans="1:8" s="41" customFormat="1" ht="17.25" customHeight="1">
      <c r="A146" s="15" t="s">
        <v>11</v>
      </c>
      <c r="B146" s="15" t="s">
        <v>79</v>
      </c>
      <c r="C146" s="6" t="s">
        <v>1</v>
      </c>
      <c r="D146" s="16" t="s">
        <v>80</v>
      </c>
      <c r="E146" s="16"/>
      <c r="F146" s="3"/>
      <c r="G146" s="4">
        <f>G147</f>
        <v>2724.4</v>
      </c>
      <c r="H146" s="39"/>
    </row>
    <row r="147" spans="1:8" s="41" customFormat="1" ht="96.75" customHeight="1">
      <c r="A147" s="5" t="s">
        <v>14</v>
      </c>
      <c r="B147" s="74" t="s">
        <v>181</v>
      </c>
      <c r="C147" s="30" t="s">
        <v>1</v>
      </c>
      <c r="D147" s="2" t="s">
        <v>80</v>
      </c>
      <c r="E147" s="30" t="s">
        <v>216</v>
      </c>
      <c r="F147" s="25"/>
      <c r="G147" s="26">
        <f>G148</f>
        <v>2724.4</v>
      </c>
      <c r="H147" s="39"/>
    </row>
    <row r="148" spans="1:8" s="41" customFormat="1" ht="30.75" customHeight="1">
      <c r="A148" s="5"/>
      <c r="B148" s="23" t="s">
        <v>125</v>
      </c>
      <c r="C148" s="30" t="s">
        <v>1</v>
      </c>
      <c r="D148" s="2" t="s">
        <v>80</v>
      </c>
      <c r="E148" s="30" t="s">
        <v>216</v>
      </c>
      <c r="F148" s="25" t="s">
        <v>124</v>
      </c>
      <c r="G148" s="26">
        <f>SUM(G149)</f>
        <v>2724.4</v>
      </c>
      <c r="H148" s="39"/>
    </row>
    <row r="149" spans="1:8" s="41" customFormat="1" ht="41.25" customHeight="1">
      <c r="A149" s="5" t="s">
        <v>15</v>
      </c>
      <c r="B149" s="23" t="s">
        <v>113</v>
      </c>
      <c r="C149" s="30" t="s">
        <v>1</v>
      </c>
      <c r="D149" s="2" t="s">
        <v>80</v>
      </c>
      <c r="E149" s="30" t="s">
        <v>216</v>
      </c>
      <c r="F149" s="25" t="s">
        <v>91</v>
      </c>
      <c r="G149" s="26">
        <v>2724.4</v>
      </c>
      <c r="H149" s="39"/>
    </row>
    <row r="150" spans="1:8" s="41" customFormat="1" ht="21" customHeight="1">
      <c r="A150" s="80" t="s">
        <v>76</v>
      </c>
      <c r="B150" s="21" t="s">
        <v>81</v>
      </c>
      <c r="C150" s="6" t="s">
        <v>1</v>
      </c>
      <c r="D150" s="6" t="s">
        <v>82</v>
      </c>
      <c r="E150" s="2"/>
      <c r="F150" s="25"/>
      <c r="G150" s="4">
        <f>G151</f>
        <v>2348.2</v>
      </c>
      <c r="H150" s="39"/>
    </row>
    <row r="151" spans="1:8" s="41" customFormat="1" ht="18.75" customHeight="1">
      <c r="A151" s="15">
        <v>1</v>
      </c>
      <c r="B151" s="15" t="s">
        <v>83</v>
      </c>
      <c r="C151" s="6" t="s">
        <v>1</v>
      </c>
      <c r="D151" s="16" t="s">
        <v>84</v>
      </c>
      <c r="E151" s="16"/>
      <c r="F151" s="3"/>
      <c r="G151" s="4">
        <f>G152+G155</f>
        <v>2348.2</v>
      </c>
      <c r="H151" s="39"/>
    </row>
    <row r="152" spans="1:8" s="41" customFormat="1" ht="150" customHeight="1">
      <c r="A152" s="23" t="s">
        <v>14</v>
      </c>
      <c r="B152" s="74" t="s">
        <v>187</v>
      </c>
      <c r="C152" s="30" t="s">
        <v>1</v>
      </c>
      <c r="D152" s="30" t="s">
        <v>84</v>
      </c>
      <c r="E152" s="30" t="s">
        <v>217</v>
      </c>
      <c r="F152" s="31"/>
      <c r="G152" s="32">
        <f>G153</f>
        <v>2348.2</v>
      </c>
      <c r="H152" s="39"/>
    </row>
    <row r="153" spans="1:8" s="41" customFormat="1" ht="27.75" customHeight="1">
      <c r="A153" s="23" t="s">
        <v>15</v>
      </c>
      <c r="B153" s="23" t="s">
        <v>125</v>
      </c>
      <c r="C153" s="30" t="s">
        <v>1</v>
      </c>
      <c r="D153" s="30" t="s">
        <v>84</v>
      </c>
      <c r="E153" s="30" t="s">
        <v>217</v>
      </c>
      <c r="F153" s="31" t="s">
        <v>124</v>
      </c>
      <c r="G153" s="32">
        <f>SUM(G154)</f>
        <v>2348.2</v>
      </c>
      <c r="H153" s="39"/>
    </row>
    <row r="154" spans="1:8" s="41" customFormat="1" ht="39" customHeight="1">
      <c r="A154" s="23" t="s">
        <v>120</v>
      </c>
      <c r="B154" s="23" t="s">
        <v>113</v>
      </c>
      <c r="C154" s="30" t="s">
        <v>1</v>
      </c>
      <c r="D154" s="30" t="s">
        <v>84</v>
      </c>
      <c r="E154" s="30" t="s">
        <v>217</v>
      </c>
      <c r="F154" s="31" t="s">
        <v>91</v>
      </c>
      <c r="G154" s="32">
        <v>2348.2</v>
      </c>
      <c r="H154" s="39"/>
    </row>
    <row r="155" spans="1:8" s="41" customFormat="1" ht="39.75" customHeight="1" hidden="1">
      <c r="A155" s="5" t="s">
        <v>30</v>
      </c>
      <c r="B155" s="24" t="s">
        <v>88</v>
      </c>
      <c r="C155" s="30" t="s">
        <v>1</v>
      </c>
      <c r="D155" s="2" t="s">
        <v>84</v>
      </c>
      <c r="E155" s="1" t="s">
        <v>119</v>
      </c>
      <c r="F155" s="25"/>
      <c r="G155" s="26">
        <f>G156</f>
        <v>0</v>
      </c>
      <c r="H155" s="39"/>
    </row>
    <row r="156" spans="1:8" s="41" customFormat="1" ht="31.5" customHeight="1" hidden="1">
      <c r="A156" s="5" t="s">
        <v>31</v>
      </c>
      <c r="B156" s="23" t="s">
        <v>125</v>
      </c>
      <c r="C156" s="30" t="s">
        <v>1</v>
      </c>
      <c r="D156" s="2" t="s">
        <v>84</v>
      </c>
      <c r="E156" s="1" t="s">
        <v>119</v>
      </c>
      <c r="F156" s="25" t="s">
        <v>124</v>
      </c>
      <c r="G156" s="26">
        <f>SUM(G157)</f>
        <v>0</v>
      </c>
      <c r="H156" s="39"/>
    </row>
    <row r="157" spans="1:8" s="41" customFormat="1" ht="38.25" customHeight="1" hidden="1">
      <c r="A157" s="5" t="s">
        <v>134</v>
      </c>
      <c r="B157" s="23" t="s">
        <v>113</v>
      </c>
      <c r="C157" s="30" t="s">
        <v>1</v>
      </c>
      <c r="D157" s="2" t="s">
        <v>84</v>
      </c>
      <c r="E157" s="1" t="s">
        <v>119</v>
      </c>
      <c r="F157" s="25" t="s">
        <v>91</v>
      </c>
      <c r="G157" s="26">
        <v>0</v>
      </c>
      <c r="H157" s="39"/>
    </row>
    <row r="158" spans="1:11" ht="15.75">
      <c r="A158" s="46"/>
      <c r="B158" s="47" t="s">
        <v>85</v>
      </c>
      <c r="C158" s="48"/>
      <c r="D158" s="49"/>
      <c r="E158" s="50"/>
      <c r="F158" s="51"/>
      <c r="G158" s="4">
        <f>G13+G36+G44</f>
        <v>120586.99999999999</v>
      </c>
      <c r="I158" s="20"/>
      <c r="K158" s="20"/>
    </row>
    <row r="159" spans="1:9" ht="19.5" customHeight="1">
      <c r="A159" s="52"/>
      <c r="B159" s="53"/>
      <c r="C159" s="54"/>
      <c r="D159" s="55"/>
      <c r="E159" s="52"/>
      <c r="F159" s="56"/>
      <c r="G159" s="42"/>
      <c r="I159" s="20"/>
    </row>
    <row r="160" spans="1:7" ht="13.5" customHeight="1">
      <c r="A160" s="169"/>
      <c r="B160" s="169"/>
      <c r="C160" s="169"/>
      <c r="D160" s="169"/>
      <c r="E160" s="169"/>
      <c r="F160" s="169"/>
      <c r="G160" s="169"/>
    </row>
    <row r="161" spans="1:4" ht="9" customHeight="1">
      <c r="A161" s="81"/>
      <c r="B161" s="7"/>
      <c r="C161" s="7"/>
      <c r="D161" s="7"/>
    </row>
    <row r="162" spans="1:7" ht="12.75" customHeight="1">
      <c r="A162" s="169"/>
      <c r="B162" s="169"/>
      <c r="C162" s="169"/>
      <c r="D162" s="169"/>
      <c r="E162" s="169"/>
      <c r="F162" s="169"/>
      <c r="G162" s="169"/>
    </row>
  </sheetData>
  <sheetProtection/>
  <mergeCells count="12">
    <mergeCell ref="A5:G5"/>
    <mergeCell ref="A6:G6"/>
    <mergeCell ref="A10:G10"/>
    <mergeCell ref="B11:G11"/>
    <mergeCell ref="A162:G162"/>
    <mergeCell ref="A160:G160"/>
    <mergeCell ref="A1:G1"/>
    <mergeCell ref="A7:G7"/>
    <mergeCell ref="A9:G9"/>
    <mergeCell ref="A3:G3"/>
    <mergeCell ref="A4:G4"/>
    <mergeCell ref="A8:G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34">
      <selection activeCell="B129" sqref="B129"/>
    </sheetView>
  </sheetViews>
  <sheetFormatPr defaultColWidth="9.140625" defaultRowHeight="12.75"/>
  <cols>
    <col min="1" max="1" width="5.00390625" style="57" customWidth="1"/>
    <col min="2" max="2" width="50.00390625" style="0" customWidth="1"/>
    <col min="3" max="3" width="7.140625" style="0" customWidth="1"/>
    <col min="4" max="4" width="11.7109375" style="0" customWidth="1"/>
    <col min="5" max="5" width="5.421875" style="0" customWidth="1"/>
    <col min="6" max="6" width="13.00390625" style="0" customWidth="1"/>
    <col min="7" max="7" width="9.140625" style="0" hidden="1" customWidth="1"/>
    <col min="8" max="8" width="10.140625" style="0" customWidth="1"/>
    <col min="9" max="9" width="9.8515625" style="0" customWidth="1"/>
  </cols>
  <sheetData>
    <row r="1" spans="1:11" ht="12.75">
      <c r="A1" s="172" t="s">
        <v>191</v>
      </c>
      <c r="B1" s="172"/>
      <c r="C1" s="172"/>
      <c r="D1" s="172"/>
      <c r="E1" s="172"/>
      <c r="F1" s="172"/>
      <c r="G1" s="10"/>
      <c r="H1" s="10"/>
      <c r="I1" s="10"/>
      <c r="J1" s="10"/>
      <c r="K1" s="10"/>
    </row>
    <row r="2" spans="1:11" ht="12.75">
      <c r="A2" s="75"/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41.25" customHeight="1">
      <c r="A3" s="170" t="s">
        <v>423</v>
      </c>
      <c r="B3" s="170"/>
      <c r="C3" s="170"/>
      <c r="D3" s="171"/>
      <c r="E3" s="171"/>
      <c r="F3" s="171"/>
      <c r="G3" s="10"/>
      <c r="H3" s="10"/>
      <c r="I3" s="10"/>
      <c r="J3" s="10"/>
      <c r="K3" s="10"/>
    </row>
    <row r="4" spans="1:7" ht="15" customHeight="1">
      <c r="A4" s="170" t="s">
        <v>233</v>
      </c>
      <c r="B4" s="170"/>
      <c r="C4" s="170"/>
      <c r="D4" s="170"/>
      <c r="E4" s="171"/>
      <c r="F4" s="171"/>
      <c r="G4" s="171"/>
    </row>
    <row r="5" spans="1:7" ht="13.5" customHeight="1">
      <c r="A5" s="170" t="s">
        <v>86</v>
      </c>
      <c r="B5" s="170"/>
      <c r="C5" s="170"/>
      <c r="D5" s="170"/>
      <c r="E5" s="171"/>
      <c r="F5" s="171"/>
      <c r="G5" s="171"/>
    </row>
    <row r="6" spans="1:7" ht="15" customHeight="1">
      <c r="A6" s="170" t="s">
        <v>422</v>
      </c>
      <c r="B6" s="170"/>
      <c r="C6" s="170"/>
      <c r="D6" s="170"/>
      <c r="E6" s="171"/>
      <c r="F6" s="171"/>
      <c r="G6" s="171"/>
    </row>
    <row r="7" spans="1:11" ht="24" customHeight="1">
      <c r="A7" s="170" t="s">
        <v>384</v>
      </c>
      <c r="B7" s="170"/>
      <c r="C7" s="170"/>
      <c r="D7" s="171"/>
      <c r="E7" s="171"/>
      <c r="F7" s="171"/>
      <c r="G7" s="10"/>
      <c r="H7" s="10"/>
      <c r="I7" s="10"/>
      <c r="J7" s="10"/>
      <c r="K7" s="10"/>
    </row>
    <row r="8" spans="1:11" ht="13.5" customHeight="1">
      <c r="A8" s="170" t="s">
        <v>421</v>
      </c>
      <c r="B8" s="170"/>
      <c r="C8" s="170"/>
      <c r="D8" s="171"/>
      <c r="E8" s="171"/>
      <c r="F8" s="171"/>
      <c r="G8" s="10"/>
      <c r="H8" s="10"/>
      <c r="I8" s="10"/>
      <c r="J8" s="10"/>
      <c r="K8" s="10"/>
    </row>
    <row r="9" spans="1:11" ht="14.25" customHeight="1">
      <c r="A9" s="172"/>
      <c r="B9" s="172"/>
      <c r="C9" s="172"/>
      <c r="D9" s="172"/>
      <c r="E9" s="172"/>
      <c r="F9" s="172"/>
      <c r="G9" s="10"/>
      <c r="H9" s="10"/>
      <c r="I9" s="10"/>
      <c r="J9" s="10"/>
      <c r="K9" s="10"/>
    </row>
    <row r="10" spans="1:6" ht="75.75" customHeight="1">
      <c r="A10" s="165" t="s">
        <v>386</v>
      </c>
      <c r="B10" s="174"/>
      <c r="C10" s="174"/>
      <c r="D10" s="174"/>
      <c r="E10" s="174"/>
      <c r="F10" s="174"/>
    </row>
    <row r="11" spans="1:6" ht="13.5" customHeight="1">
      <c r="A11" s="79"/>
      <c r="B11" s="175" t="s">
        <v>3</v>
      </c>
      <c r="C11" s="175"/>
      <c r="D11" s="175"/>
      <c r="E11" s="175"/>
      <c r="F11" s="175"/>
    </row>
    <row r="12" spans="1:9" ht="57.75" customHeight="1">
      <c r="A12" s="78" t="s">
        <v>143</v>
      </c>
      <c r="B12" s="12" t="s">
        <v>4</v>
      </c>
      <c r="C12" s="12" t="s">
        <v>144</v>
      </c>
      <c r="D12" s="12" t="s">
        <v>145</v>
      </c>
      <c r="E12" s="12" t="s">
        <v>146</v>
      </c>
      <c r="F12" s="13" t="s">
        <v>0</v>
      </c>
      <c r="I12" s="14"/>
    </row>
    <row r="13" spans="1:11" ht="14.25" customHeight="1">
      <c r="A13" s="58" t="s">
        <v>6</v>
      </c>
      <c r="B13" s="58" t="s">
        <v>8</v>
      </c>
      <c r="C13" s="59" t="s">
        <v>10</v>
      </c>
      <c r="D13" s="60"/>
      <c r="E13" s="60"/>
      <c r="F13" s="66">
        <f>F14+F20+F31+F52+F58+F62</f>
        <v>20567.899999999998</v>
      </c>
      <c r="G13" s="17"/>
      <c r="H13" s="18"/>
      <c r="I13" s="11"/>
      <c r="J13" s="19"/>
      <c r="K13" s="20"/>
    </row>
    <row r="14" spans="1:10" ht="27.75" customHeight="1">
      <c r="A14" s="15" t="s">
        <v>11</v>
      </c>
      <c r="B14" s="21" t="s">
        <v>12</v>
      </c>
      <c r="C14" s="16" t="s">
        <v>13</v>
      </c>
      <c r="D14" s="3"/>
      <c r="E14" s="3"/>
      <c r="F14" s="4">
        <f>F15</f>
        <v>1243.7</v>
      </c>
      <c r="H14" s="22"/>
      <c r="J14" s="20"/>
    </row>
    <row r="15" spans="1:9" ht="13.5" customHeight="1">
      <c r="A15" s="23" t="s">
        <v>14</v>
      </c>
      <c r="B15" s="74" t="s">
        <v>163</v>
      </c>
      <c r="C15" s="2" t="s">
        <v>13</v>
      </c>
      <c r="D15" s="25" t="s">
        <v>192</v>
      </c>
      <c r="E15" s="25"/>
      <c r="F15" s="26">
        <f>SUM(F16+F18)</f>
        <v>1243.7</v>
      </c>
      <c r="H15" s="27"/>
      <c r="I15" s="7"/>
    </row>
    <row r="16" spans="1:9" ht="53.25" customHeight="1">
      <c r="A16" s="23" t="s">
        <v>15</v>
      </c>
      <c r="B16" s="23" t="s">
        <v>122</v>
      </c>
      <c r="C16" s="2" t="s">
        <v>13</v>
      </c>
      <c r="D16" s="25" t="s">
        <v>192</v>
      </c>
      <c r="E16" s="25" t="s">
        <v>123</v>
      </c>
      <c r="F16" s="26">
        <f>SUM(F17)</f>
        <v>1213.7</v>
      </c>
      <c r="H16" s="27"/>
      <c r="I16" s="7"/>
    </row>
    <row r="17" spans="1:9" ht="24.75" customHeight="1">
      <c r="A17" s="28" t="s">
        <v>120</v>
      </c>
      <c r="B17" s="23" t="s">
        <v>112</v>
      </c>
      <c r="C17" s="2" t="s">
        <v>13</v>
      </c>
      <c r="D17" s="25" t="s">
        <v>192</v>
      </c>
      <c r="E17" s="25" t="s">
        <v>111</v>
      </c>
      <c r="F17" s="26">
        <f>SUM(ведомственная!G18)</f>
        <v>1213.7</v>
      </c>
      <c r="H17" s="27"/>
      <c r="I17" s="27"/>
    </row>
    <row r="18" spans="1:9" ht="27" customHeight="1">
      <c r="A18" s="28" t="s">
        <v>57</v>
      </c>
      <c r="B18" s="23" t="s">
        <v>125</v>
      </c>
      <c r="C18" s="2" t="s">
        <v>13</v>
      </c>
      <c r="D18" s="25" t="s">
        <v>192</v>
      </c>
      <c r="E18" s="25" t="s">
        <v>124</v>
      </c>
      <c r="F18" s="26">
        <f>SUM(F19)</f>
        <v>30</v>
      </c>
      <c r="H18" s="27"/>
      <c r="I18" s="27"/>
    </row>
    <row r="19" spans="1:9" ht="30" customHeight="1">
      <c r="A19" s="28" t="s">
        <v>121</v>
      </c>
      <c r="B19" s="23" t="s">
        <v>113</v>
      </c>
      <c r="C19" s="2" t="s">
        <v>13</v>
      </c>
      <c r="D19" s="25" t="s">
        <v>192</v>
      </c>
      <c r="E19" s="25" t="s">
        <v>91</v>
      </c>
      <c r="F19" s="26">
        <f>SUM(ведомственная!G20)</f>
        <v>30</v>
      </c>
      <c r="H19" s="27"/>
      <c r="I19" s="27"/>
    </row>
    <row r="20" spans="1:10" ht="44.25" customHeight="1">
      <c r="A20" s="15" t="s">
        <v>16</v>
      </c>
      <c r="B20" s="15" t="s">
        <v>17</v>
      </c>
      <c r="C20" s="16" t="s">
        <v>18</v>
      </c>
      <c r="D20" s="3"/>
      <c r="E20" s="3"/>
      <c r="F20" s="4">
        <f>F21+F24</f>
        <v>2055.7999999999997</v>
      </c>
      <c r="H20" s="20"/>
      <c r="J20" s="20"/>
    </row>
    <row r="21" spans="1:10" ht="81" customHeight="1">
      <c r="A21" s="23" t="s">
        <v>19</v>
      </c>
      <c r="B21" s="84" t="s">
        <v>185</v>
      </c>
      <c r="C21" s="30" t="s">
        <v>18</v>
      </c>
      <c r="D21" s="31" t="s">
        <v>194</v>
      </c>
      <c r="E21" s="31"/>
      <c r="F21" s="32">
        <f>F22</f>
        <v>140.4</v>
      </c>
      <c r="H21" s="20"/>
      <c r="J21" s="20"/>
    </row>
    <row r="22" spans="1:10" ht="51.75" customHeight="1">
      <c r="A22" s="23" t="s">
        <v>20</v>
      </c>
      <c r="B22" s="23" t="s">
        <v>122</v>
      </c>
      <c r="C22" s="30" t="s">
        <v>18</v>
      </c>
      <c r="D22" s="31" t="s">
        <v>194</v>
      </c>
      <c r="E22" s="31" t="s">
        <v>123</v>
      </c>
      <c r="F22" s="32">
        <f>SUM(F23)</f>
        <v>140.4</v>
      </c>
      <c r="H22" s="20"/>
      <c r="J22" s="20"/>
    </row>
    <row r="23" spans="1:10" ht="26.25" customHeight="1">
      <c r="A23" s="23" t="s">
        <v>128</v>
      </c>
      <c r="B23" s="23" t="s">
        <v>112</v>
      </c>
      <c r="C23" s="30" t="s">
        <v>18</v>
      </c>
      <c r="D23" s="31" t="s">
        <v>194</v>
      </c>
      <c r="E23" s="31" t="s">
        <v>111</v>
      </c>
      <c r="F23" s="32">
        <f>SUM(ведомственная!G24)</f>
        <v>140.4</v>
      </c>
      <c r="H23" s="20"/>
      <c r="J23" s="20"/>
    </row>
    <row r="24" spans="1:8" ht="27" customHeight="1">
      <c r="A24" s="5" t="s">
        <v>21</v>
      </c>
      <c r="B24" s="74" t="s">
        <v>165</v>
      </c>
      <c r="C24" s="2" t="s">
        <v>18</v>
      </c>
      <c r="D24" s="31" t="s">
        <v>194</v>
      </c>
      <c r="E24" s="25"/>
      <c r="F24" s="26">
        <f>F25+F27+F29</f>
        <v>1915.3999999999999</v>
      </c>
      <c r="H24" s="20"/>
    </row>
    <row r="25" spans="1:8" ht="54" customHeight="1">
      <c r="A25" s="5" t="s">
        <v>60</v>
      </c>
      <c r="B25" s="23" t="s">
        <v>122</v>
      </c>
      <c r="C25" s="2" t="s">
        <v>18</v>
      </c>
      <c r="D25" s="25" t="s">
        <v>193</v>
      </c>
      <c r="E25" s="25" t="s">
        <v>123</v>
      </c>
      <c r="F25" s="26">
        <f>SUM(F26)</f>
        <v>1521.6</v>
      </c>
      <c r="H25" s="20"/>
    </row>
    <row r="26" spans="1:8" ht="27.75" customHeight="1">
      <c r="A26" s="5" t="s">
        <v>129</v>
      </c>
      <c r="B26" s="23" t="s">
        <v>112</v>
      </c>
      <c r="C26" s="2" t="s">
        <v>18</v>
      </c>
      <c r="D26" s="25" t="s">
        <v>193</v>
      </c>
      <c r="E26" s="25" t="s">
        <v>111</v>
      </c>
      <c r="F26" s="26">
        <f>SUM(ведомственная!G27)</f>
        <v>1521.6</v>
      </c>
      <c r="H26" s="20"/>
    </row>
    <row r="27" spans="1:8" ht="30.75" customHeight="1">
      <c r="A27" s="5" t="s">
        <v>101</v>
      </c>
      <c r="B27" s="23" t="s">
        <v>125</v>
      </c>
      <c r="C27" s="2" t="s">
        <v>131</v>
      </c>
      <c r="D27" s="25" t="s">
        <v>193</v>
      </c>
      <c r="E27" s="25" t="s">
        <v>124</v>
      </c>
      <c r="F27" s="26">
        <f>SUM(F28)</f>
        <v>391.8</v>
      </c>
      <c r="H27" s="20"/>
    </row>
    <row r="28" spans="1:8" ht="32.25" customHeight="1">
      <c r="A28" s="5" t="s">
        <v>130</v>
      </c>
      <c r="B28" s="23" t="s">
        <v>113</v>
      </c>
      <c r="C28" s="2" t="s">
        <v>18</v>
      </c>
      <c r="D28" s="25" t="s">
        <v>193</v>
      </c>
      <c r="E28" s="25" t="s">
        <v>91</v>
      </c>
      <c r="F28" s="26">
        <f>SUM(ведомственная!G29)</f>
        <v>391.8</v>
      </c>
      <c r="H28" s="20"/>
    </row>
    <row r="29" spans="1:8" ht="24.75" customHeight="1">
      <c r="A29" s="5" t="s">
        <v>102</v>
      </c>
      <c r="B29" s="23" t="s">
        <v>133</v>
      </c>
      <c r="C29" s="2" t="s">
        <v>18</v>
      </c>
      <c r="D29" s="25" t="s">
        <v>193</v>
      </c>
      <c r="E29" s="25" t="s">
        <v>132</v>
      </c>
      <c r="F29" s="26">
        <f>SUM(F30)</f>
        <v>2</v>
      </c>
      <c r="H29" s="20"/>
    </row>
    <row r="30" spans="1:8" ht="27.75" customHeight="1">
      <c r="A30" s="5" t="s">
        <v>103</v>
      </c>
      <c r="B30" s="23" t="s">
        <v>92</v>
      </c>
      <c r="C30" s="2" t="s">
        <v>18</v>
      </c>
      <c r="D30" s="25" t="s">
        <v>193</v>
      </c>
      <c r="E30" s="25" t="s">
        <v>93</v>
      </c>
      <c r="F30" s="26">
        <f>SUM(ведомственная!G31)</f>
        <v>2</v>
      </c>
      <c r="H30" s="20"/>
    </row>
    <row r="31" spans="1:10" ht="44.25" customHeight="1">
      <c r="A31" s="35" t="s">
        <v>34</v>
      </c>
      <c r="B31" s="15" t="s">
        <v>28</v>
      </c>
      <c r="C31" s="16" t="s">
        <v>29</v>
      </c>
      <c r="D31" s="3"/>
      <c r="E31" s="3"/>
      <c r="F31" s="4">
        <f>F32+F37+F44+F47</f>
        <v>17056.399999999998</v>
      </c>
      <c r="H31" s="36"/>
      <c r="J31" s="20"/>
    </row>
    <row r="32" spans="1:10" ht="42" customHeight="1">
      <c r="A32" s="23" t="s">
        <v>37</v>
      </c>
      <c r="B32" s="74" t="s">
        <v>166</v>
      </c>
      <c r="C32" s="30" t="s">
        <v>29</v>
      </c>
      <c r="D32" s="31" t="s">
        <v>195</v>
      </c>
      <c r="E32" s="31"/>
      <c r="F32" s="32">
        <f>F33+F35</f>
        <v>1233.1000000000001</v>
      </c>
      <c r="H32" s="36"/>
      <c r="J32" s="20"/>
    </row>
    <row r="33" spans="1:10" ht="56.25" customHeight="1">
      <c r="A33" s="23" t="s">
        <v>39</v>
      </c>
      <c r="B33" s="23" t="s">
        <v>122</v>
      </c>
      <c r="C33" s="30" t="s">
        <v>29</v>
      </c>
      <c r="D33" s="31" t="s">
        <v>195</v>
      </c>
      <c r="E33" s="31" t="s">
        <v>123</v>
      </c>
      <c r="F33" s="32">
        <f>SUM(F34)</f>
        <v>1213.7</v>
      </c>
      <c r="H33" s="36"/>
      <c r="J33" s="20"/>
    </row>
    <row r="34" spans="1:10" ht="28.5" customHeight="1">
      <c r="A34" s="23" t="s">
        <v>137</v>
      </c>
      <c r="B34" s="23" t="s">
        <v>112</v>
      </c>
      <c r="C34" s="30" t="s">
        <v>29</v>
      </c>
      <c r="D34" s="31" t="s">
        <v>195</v>
      </c>
      <c r="E34" s="31" t="s">
        <v>111</v>
      </c>
      <c r="F34" s="32">
        <f>SUM(ведомственная!G49)</f>
        <v>1213.7</v>
      </c>
      <c r="H34" s="36"/>
      <c r="J34" s="20"/>
    </row>
    <row r="35" spans="1:10" ht="30" customHeight="1">
      <c r="A35" s="23" t="s">
        <v>147</v>
      </c>
      <c r="B35" s="23" t="s">
        <v>125</v>
      </c>
      <c r="C35" s="30" t="s">
        <v>29</v>
      </c>
      <c r="D35" s="31" t="s">
        <v>195</v>
      </c>
      <c r="E35" s="31" t="s">
        <v>124</v>
      </c>
      <c r="F35" s="32">
        <f>SUM(F36)</f>
        <v>19.4</v>
      </c>
      <c r="H35" s="36"/>
      <c r="J35" s="20"/>
    </row>
    <row r="36" spans="1:10" ht="30" customHeight="1">
      <c r="A36" s="23" t="s">
        <v>148</v>
      </c>
      <c r="B36" s="23" t="s">
        <v>113</v>
      </c>
      <c r="C36" s="30" t="s">
        <v>29</v>
      </c>
      <c r="D36" s="31" t="s">
        <v>195</v>
      </c>
      <c r="E36" s="31" t="s">
        <v>91</v>
      </c>
      <c r="F36" s="32">
        <f>SUM(ведомственная!G51)</f>
        <v>19.4</v>
      </c>
      <c r="H36" s="36"/>
      <c r="J36" s="20"/>
    </row>
    <row r="37" spans="1:10" ht="42.75" customHeight="1">
      <c r="A37" s="23" t="s">
        <v>40</v>
      </c>
      <c r="B37" s="74" t="s">
        <v>167</v>
      </c>
      <c r="C37" s="30" t="s">
        <v>29</v>
      </c>
      <c r="D37" s="31" t="s">
        <v>196</v>
      </c>
      <c r="E37" s="31"/>
      <c r="F37" s="32">
        <f>F38+F40+F42</f>
        <v>12386.999999999998</v>
      </c>
      <c r="H37" s="36"/>
      <c r="J37" s="20"/>
    </row>
    <row r="38" spans="1:10" ht="54.75" customHeight="1">
      <c r="A38" s="23" t="s">
        <v>41</v>
      </c>
      <c r="B38" s="23" t="s">
        <v>122</v>
      </c>
      <c r="C38" s="30" t="s">
        <v>29</v>
      </c>
      <c r="D38" s="31" t="s">
        <v>196</v>
      </c>
      <c r="E38" s="31" t="s">
        <v>123</v>
      </c>
      <c r="F38" s="32">
        <f>SUM(F39)</f>
        <v>9716.8</v>
      </c>
      <c r="H38" s="36"/>
      <c r="J38" s="20"/>
    </row>
    <row r="39" spans="1:10" ht="28.5" customHeight="1">
      <c r="A39" s="23" t="s">
        <v>138</v>
      </c>
      <c r="B39" s="23" t="s">
        <v>112</v>
      </c>
      <c r="C39" s="30" t="s">
        <v>29</v>
      </c>
      <c r="D39" s="31" t="s">
        <v>196</v>
      </c>
      <c r="E39" s="31" t="s">
        <v>111</v>
      </c>
      <c r="F39" s="32">
        <f>SUM(ведомственная!G54)</f>
        <v>9716.8</v>
      </c>
      <c r="H39" s="36"/>
      <c r="J39" s="20"/>
    </row>
    <row r="40" spans="1:10" ht="28.5" customHeight="1">
      <c r="A40" s="23" t="s">
        <v>149</v>
      </c>
      <c r="B40" s="23" t="s">
        <v>125</v>
      </c>
      <c r="C40" s="30" t="s">
        <v>29</v>
      </c>
      <c r="D40" s="31" t="s">
        <v>196</v>
      </c>
      <c r="E40" s="31" t="s">
        <v>124</v>
      </c>
      <c r="F40" s="32">
        <f>SUM(F41)</f>
        <v>2659.9</v>
      </c>
      <c r="H40" s="36"/>
      <c r="J40" s="20"/>
    </row>
    <row r="41" spans="1:10" ht="32.25" customHeight="1">
      <c r="A41" s="23" t="s">
        <v>150</v>
      </c>
      <c r="B41" s="23" t="s">
        <v>113</v>
      </c>
      <c r="C41" s="30" t="s">
        <v>29</v>
      </c>
      <c r="D41" s="31" t="s">
        <v>196</v>
      </c>
      <c r="E41" s="31" t="s">
        <v>91</v>
      </c>
      <c r="F41" s="32">
        <f>SUM(ведомственная!G56)</f>
        <v>2659.9</v>
      </c>
      <c r="H41" s="36"/>
      <c r="J41" s="20"/>
    </row>
    <row r="42" spans="1:10" ht="21" customHeight="1">
      <c r="A42" s="23" t="s">
        <v>151</v>
      </c>
      <c r="B42" s="23" t="s">
        <v>133</v>
      </c>
      <c r="C42" s="30" t="s">
        <v>29</v>
      </c>
      <c r="D42" s="31" t="s">
        <v>196</v>
      </c>
      <c r="E42" s="31" t="s">
        <v>132</v>
      </c>
      <c r="F42" s="32">
        <f>SUM(F43)</f>
        <v>10.3</v>
      </c>
      <c r="H42" s="36"/>
      <c r="J42" s="20"/>
    </row>
    <row r="43" spans="1:10" ht="29.25" customHeight="1">
      <c r="A43" s="23" t="s">
        <v>152</v>
      </c>
      <c r="B43" s="23" t="s">
        <v>92</v>
      </c>
      <c r="C43" s="30" t="s">
        <v>29</v>
      </c>
      <c r="D43" s="31" t="s">
        <v>196</v>
      </c>
      <c r="E43" s="31" t="s">
        <v>93</v>
      </c>
      <c r="F43" s="32">
        <f>SUM(ведомственная!G58)</f>
        <v>10.3</v>
      </c>
      <c r="H43" s="36"/>
      <c r="J43" s="20"/>
    </row>
    <row r="44" spans="1:10" ht="56.25" customHeight="1">
      <c r="A44" s="23" t="s">
        <v>42</v>
      </c>
      <c r="B44" s="82" t="s">
        <v>231</v>
      </c>
      <c r="C44" s="30" t="s">
        <v>29</v>
      </c>
      <c r="D44" s="31" t="s">
        <v>224</v>
      </c>
      <c r="E44" s="31"/>
      <c r="F44" s="32">
        <f>F45</f>
        <v>6.5</v>
      </c>
      <c r="H44" s="36"/>
      <c r="J44" s="20"/>
    </row>
    <row r="45" spans="1:10" ht="26.25" customHeight="1">
      <c r="A45" s="23" t="s">
        <v>43</v>
      </c>
      <c r="B45" s="23" t="s">
        <v>125</v>
      </c>
      <c r="C45" s="30" t="s">
        <v>29</v>
      </c>
      <c r="D45" s="31" t="s">
        <v>224</v>
      </c>
      <c r="E45" s="31" t="s">
        <v>124</v>
      </c>
      <c r="F45" s="32">
        <f>SUM(F46)</f>
        <v>6.5</v>
      </c>
      <c r="H45" s="36"/>
      <c r="J45" s="20"/>
    </row>
    <row r="46" spans="1:10" ht="32.25" customHeight="1">
      <c r="A46" s="23" t="s">
        <v>139</v>
      </c>
      <c r="B46" s="23" t="s">
        <v>113</v>
      </c>
      <c r="C46" s="30" t="s">
        <v>29</v>
      </c>
      <c r="D46" s="31" t="s">
        <v>224</v>
      </c>
      <c r="E46" s="31" t="s">
        <v>91</v>
      </c>
      <c r="F46" s="32">
        <f>SUM(ведомственная!G61)</f>
        <v>6.5</v>
      </c>
      <c r="H46" s="36"/>
      <c r="J46" s="20"/>
    </row>
    <row r="47" spans="1:6" s="39" customFormat="1" ht="54">
      <c r="A47" s="23" t="s">
        <v>107</v>
      </c>
      <c r="B47" s="74" t="s">
        <v>227</v>
      </c>
      <c r="C47" s="30" t="s">
        <v>29</v>
      </c>
      <c r="D47" s="31" t="s">
        <v>226</v>
      </c>
      <c r="E47" s="31"/>
      <c r="F47" s="32">
        <f>F48+F50</f>
        <v>3429.7999999999997</v>
      </c>
    </row>
    <row r="48" spans="1:6" s="39" customFormat="1" ht="56.25" customHeight="1">
      <c r="A48" s="23" t="s">
        <v>108</v>
      </c>
      <c r="B48" s="23" t="s">
        <v>122</v>
      </c>
      <c r="C48" s="30" t="s">
        <v>29</v>
      </c>
      <c r="D48" s="31" t="s">
        <v>226</v>
      </c>
      <c r="E48" s="31" t="s">
        <v>123</v>
      </c>
      <c r="F48" s="32">
        <f>SUM(F49)</f>
        <v>3190.6</v>
      </c>
    </row>
    <row r="49" spans="1:6" s="39" customFormat="1" ht="25.5">
      <c r="A49" s="23" t="s">
        <v>110</v>
      </c>
      <c r="B49" s="23" t="s">
        <v>112</v>
      </c>
      <c r="C49" s="30" t="s">
        <v>29</v>
      </c>
      <c r="D49" s="31" t="s">
        <v>226</v>
      </c>
      <c r="E49" s="31" t="s">
        <v>111</v>
      </c>
      <c r="F49" s="32">
        <f>SUM(ведомственная!G64)</f>
        <v>3190.6</v>
      </c>
    </row>
    <row r="50" spans="1:6" s="41" customFormat="1" ht="29.25" customHeight="1">
      <c r="A50" s="23" t="s">
        <v>222</v>
      </c>
      <c r="B50" s="23" t="s">
        <v>125</v>
      </c>
      <c r="C50" s="30" t="s">
        <v>29</v>
      </c>
      <c r="D50" s="31" t="s">
        <v>226</v>
      </c>
      <c r="E50" s="31" t="s">
        <v>124</v>
      </c>
      <c r="F50" s="32">
        <f>SUM(F51)</f>
        <v>239.2</v>
      </c>
    </row>
    <row r="51" spans="1:7" s="41" customFormat="1" ht="32.25" customHeight="1">
      <c r="A51" s="23" t="s">
        <v>223</v>
      </c>
      <c r="B51" s="23" t="s">
        <v>113</v>
      </c>
      <c r="C51" s="30" t="s">
        <v>29</v>
      </c>
      <c r="D51" s="31" t="s">
        <v>226</v>
      </c>
      <c r="E51" s="31" t="s">
        <v>91</v>
      </c>
      <c r="F51" s="32">
        <f>SUM(ведомственная!G66)</f>
        <v>239.2</v>
      </c>
      <c r="G51" s="39"/>
    </row>
    <row r="52" spans="1:6" ht="15.75" customHeight="1" hidden="1">
      <c r="A52" s="34" t="s">
        <v>62</v>
      </c>
      <c r="B52" s="21" t="s">
        <v>25</v>
      </c>
      <c r="C52" s="6" t="s">
        <v>26</v>
      </c>
      <c r="D52" s="33"/>
      <c r="E52" s="33"/>
      <c r="F52" s="8">
        <f>F53</f>
        <v>0</v>
      </c>
    </row>
    <row r="53" spans="1:6" ht="18" customHeight="1" hidden="1">
      <c r="A53" s="5" t="s">
        <v>63</v>
      </c>
      <c r="B53" s="24" t="s">
        <v>115</v>
      </c>
      <c r="C53" s="30" t="s">
        <v>26</v>
      </c>
      <c r="D53" s="31" t="s">
        <v>114</v>
      </c>
      <c r="E53" s="31"/>
      <c r="F53" s="32">
        <f>F56+F54</f>
        <v>0</v>
      </c>
    </row>
    <row r="54" spans="1:6" ht="51.75" customHeight="1" hidden="1">
      <c r="A54" s="5" t="s">
        <v>64</v>
      </c>
      <c r="B54" s="23" t="s">
        <v>122</v>
      </c>
      <c r="C54" s="30" t="s">
        <v>26</v>
      </c>
      <c r="D54" s="31" t="s">
        <v>114</v>
      </c>
      <c r="E54" s="31" t="s">
        <v>123</v>
      </c>
      <c r="F54" s="32">
        <f>SUM(F55)</f>
        <v>0</v>
      </c>
    </row>
    <row r="55" spans="1:6" ht="25.5" customHeight="1" hidden="1">
      <c r="A55" s="5" t="s">
        <v>153</v>
      </c>
      <c r="B55" s="23" t="s">
        <v>112</v>
      </c>
      <c r="C55" s="30" t="s">
        <v>26</v>
      </c>
      <c r="D55" s="31" t="s">
        <v>114</v>
      </c>
      <c r="E55" s="31" t="s">
        <v>111</v>
      </c>
      <c r="F55" s="32">
        <v>0</v>
      </c>
    </row>
    <row r="56" spans="1:6" ht="29.25" customHeight="1" hidden="1">
      <c r="A56" s="5" t="s">
        <v>158</v>
      </c>
      <c r="B56" s="23" t="s">
        <v>125</v>
      </c>
      <c r="C56" s="30" t="s">
        <v>26</v>
      </c>
      <c r="D56" s="31" t="s">
        <v>114</v>
      </c>
      <c r="E56" s="31" t="s">
        <v>124</v>
      </c>
      <c r="F56" s="32">
        <f>SUM(F57)</f>
        <v>0</v>
      </c>
    </row>
    <row r="57" spans="1:6" ht="25.5" hidden="1">
      <c r="A57" s="5" t="s">
        <v>159</v>
      </c>
      <c r="B57" s="23" t="s">
        <v>113</v>
      </c>
      <c r="C57" s="2" t="s">
        <v>26</v>
      </c>
      <c r="D57" s="25" t="s">
        <v>114</v>
      </c>
      <c r="E57" s="25" t="s">
        <v>91</v>
      </c>
      <c r="F57" s="26">
        <v>0</v>
      </c>
    </row>
    <row r="58" spans="1:6" ht="15.75" customHeight="1">
      <c r="A58" s="35" t="s">
        <v>62</v>
      </c>
      <c r="B58" s="15" t="s">
        <v>32</v>
      </c>
      <c r="C58" s="16" t="s">
        <v>33</v>
      </c>
      <c r="D58" s="3"/>
      <c r="E58" s="3"/>
      <c r="F58" s="4">
        <f>F59</f>
        <v>100</v>
      </c>
    </row>
    <row r="59" spans="1:6" ht="26.25" customHeight="1">
      <c r="A59" s="37" t="s">
        <v>63</v>
      </c>
      <c r="B59" s="74" t="s">
        <v>168</v>
      </c>
      <c r="C59" s="2" t="s">
        <v>33</v>
      </c>
      <c r="D59" s="2" t="s">
        <v>197</v>
      </c>
      <c r="E59" s="25"/>
      <c r="F59" s="26">
        <f>F60</f>
        <v>100</v>
      </c>
    </row>
    <row r="60" spans="1:6" ht="18.75" customHeight="1">
      <c r="A60" s="37" t="s">
        <v>64</v>
      </c>
      <c r="B60" s="23" t="s">
        <v>133</v>
      </c>
      <c r="C60" s="2" t="s">
        <v>33</v>
      </c>
      <c r="D60" s="2" t="s">
        <v>197</v>
      </c>
      <c r="E60" s="25" t="s">
        <v>132</v>
      </c>
      <c r="F60" s="26">
        <f>SUM(F61)</f>
        <v>100</v>
      </c>
    </row>
    <row r="61" spans="1:6" ht="28.5" customHeight="1">
      <c r="A61" s="37" t="s">
        <v>153</v>
      </c>
      <c r="B61" s="23" t="s">
        <v>95</v>
      </c>
      <c r="C61" s="2" t="s">
        <v>33</v>
      </c>
      <c r="D61" s="2" t="s">
        <v>197</v>
      </c>
      <c r="E61" s="25" t="s">
        <v>94</v>
      </c>
      <c r="F61" s="26">
        <f>SUM(ведомственная!G70)</f>
        <v>100</v>
      </c>
    </row>
    <row r="62" spans="1:6" ht="18" customHeight="1">
      <c r="A62" s="35" t="s">
        <v>154</v>
      </c>
      <c r="B62" s="35" t="s">
        <v>35</v>
      </c>
      <c r="C62" s="16" t="s">
        <v>36</v>
      </c>
      <c r="D62" s="3"/>
      <c r="E62" s="3"/>
      <c r="F62" s="4">
        <f>F63+F66</f>
        <v>112</v>
      </c>
    </row>
    <row r="63" spans="1:6" ht="40.5" customHeight="1">
      <c r="A63" s="38" t="s">
        <v>155</v>
      </c>
      <c r="B63" s="83" t="s">
        <v>38</v>
      </c>
      <c r="C63" s="30" t="s">
        <v>36</v>
      </c>
      <c r="D63" s="31" t="s">
        <v>198</v>
      </c>
      <c r="E63" s="31"/>
      <c r="F63" s="32">
        <f>F64</f>
        <v>40</v>
      </c>
    </row>
    <row r="64" spans="1:6" ht="29.25" customHeight="1">
      <c r="A64" s="38" t="s">
        <v>156</v>
      </c>
      <c r="B64" s="23" t="s">
        <v>125</v>
      </c>
      <c r="C64" s="30" t="s">
        <v>36</v>
      </c>
      <c r="D64" s="31" t="s">
        <v>198</v>
      </c>
      <c r="E64" s="31" t="s">
        <v>124</v>
      </c>
      <c r="F64" s="32">
        <f>SUM(F65)</f>
        <v>40</v>
      </c>
    </row>
    <row r="65" spans="1:6" ht="25.5" customHeight="1">
      <c r="A65" s="38" t="s">
        <v>157</v>
      </c>
      <c r="B65" s="23" t="s">
        <v>113</v>
      </c>
      <c r="C65" s="30" t="s">
        <v>36</v>
      </c>
      <c r="D65" s="31" t="s">
        <v>198</v>
      </c>
      <c r="E65" s="31" t="s">
        <v>91</v>
      </c>
      <c r="F65" s="32">
        <f>SUM(ведомственная!G74)</f>
        <v>40</v>
      </c>
    </row>
    <row r="66" spans="1:6" ht="42" customHeight="1">
      <c r="A66" s="37" t="s">
        <v>160</v>
      </c>
      <c r="B66" s="74" t="s">
        <v>169</v>
      </c>
      <c r="C66" s="2" t="s">
        <v>36</v>
      </c>
      <c r="D66" s="2" t="s">
        <v>199</v>
      </c>
      <c r="E66" s="25"/>
      <c r="F66" s="26">
        <f>F67</f>
        <v>72</v>
      </c>
    </row>
    <row r="67" spans="1:6" ht="20.25" customHeight="1">
      <c r="A67" s="37" t="s">
        <v>161</v>
      </c>
      <c r="B67" s="23" t="s">
        <v>133</v>
      </c>
      <c r="C67" s="2" t="s">
        <v>36</v>
      </c>
      <c r="D67" s="2" t="s">
        <v>199</v>
      </c>
      <c r="E67" s="25" t="s">
        <v>132</v>
      </c>
      <c r="F67" s="26">
        <f>SUM(F68)</f>
        <v>72</v>
      </c>
    </row>
    <row r="68" spans="1:6" ht="28.5" customHeight="1">
      <c r="A68" s="37" t="s">
        <v>162</v>
      </c>
      <c r="B68" s="23" t="s">
        <v>92</v>
      </c>
      <c r="C68" s="2" t="s">
        <v>36</v>
      </c>
      <c r="D68" s="2" t="s">
        <v>199</v>
      </c>
      <c r="E68" s="25" t="s">
        <v>93</v>
      </c>
      <c r="F68" s="26">
        <f>SUM(ведомственная!G35)</f>
        <v>72</v>
      </c>
    </row>
    <row r="69" spans="1:6" s="39" customFormat="1" ht="33.75" customHeight="1">
      <c r="A69" s="35" t="s">
        <v>22</v>
      </c>
      <c r="B69" s="15" t="s">
        <v>45</v>
      </c>
      <c r="C69" s="16" t="s">
        <v>46</v>
      </c>
      <c r="D69" s="3"/>
      <c r="E69" s="3"/>
      <c r="F69" s="4">
        <f>F70</f>
        <v>310</v>
      </c>
    </row>
    <row r="70" spans="1:6" s="39" customFormat="1" ht="34.5" customHeight="1">
      <c r="A70" s="35" t="s">
        <v>11</v>
      </c>
      <c r="B70" s="15" t="s">
        <v>47</v>
      </c>
      <c r="C70" s="30" t="s">
        <v>48</v>
      </c>
      <c r="D70" s="3"/>
      <c r="E70" s="3"/>
      <c r="F70" s="4">
        <f>F71+F74</f>
        <v>310</v>
      </c>
    </row>
    <row r="71" spans="1:6" s="39" customFormat="1" ht="94.5" customHeight="1">
      <c r="A71" s="37" t="s">
        <v>14</v>
      </c>
      <c r="B71" s="74" t="s">
        <v>174</v>
      </c>
      <c r="C71" s="2" t="s">
        <v>48</v>
      </c>
      <c r="D71" s="25" t="s">
        <v>205</v>
      </c>
      <c r="E71" s="25"/>
      <c r="F71" s="26">
        <f>F72</f>
        <v>210</v>
      </c>
    </row>
    <row r="72" spans="1:6" s="39" customFormat="1" ht="30" customHeight="1">
      <c r="A72" s="37" t="s">
        <v>15</v>
      </c>
      <c r="B72" s="23" t="s">
        <v>125</v>
      </c>
      <c r="C72" s="2" t="s">
        <v>48</v>
      </c>
      <c r="D72" s="25" t="s">
        <v>205</v>
      </c>
      <c r="E72" s="25" t="s">
        <v>124</v>
      </c>
      <c r="F72" s="26">
        <f>SUM(F73)</f>
        <v>210</v>
      </c>
    </row>
    <row r="73" spans="1:6" s="39" customFormat="1" ht="32.25" customHeight="1">
      <c r="A73" s="37" t="s">
        <v>120</v>
      </c>
      <c r="B73" s="23" t="s">
        <v>113</v>
      </c>
      <c r="C73" s="2" t="s">
        <v>48</v>
      </c>
      <c r="D73" s="25" t="s">
        <v>205</v>
      </c>
      <c r="E73" s="25" t="s">
        <v>91</v>
      </c>
      <c r="F73" s="26">
        <f>SUM(ведомственная!G79)</f>
        <v>210</v>
      </c>
    </row>
    <row r="74" spans="1:6" s="39" customFormat="1" ht="71.25" customHeight="1">
      <c r="A74" s="37" t="s">
        <v>30</v>
      </c>
      <c r="B74" s="74" t="s">
        <v>87</v>
      </c>
      <c r="C74" s="2" t="s">
        <v>48</v>
      </c>
      <c r="D74" s="25" t="s">
        <v>206</v>
      </c>
      <c r="E74" s="25"/>
      <c r="F74" s="26">
        <f>F75</f>
        <v>100</v>
      </c>
    </row>
    <row r="75" spans="1:6" s="41" customFormat="1" ht="29.25" customHeight="1">
      <c r="A75" s="37" t="s">
        <v>31</v>
      </c>
      <c r="B75" s="23" t="s">
        <v>125</v>
      </c>
      <c r="C75" s="2" t="s">
        <v>48</v>
      </c>
      <c r="D75" s="25" t="s">
        <v>206</v>
      </c>
      <c r="E75" s="25" t="s">
        <v>124</v>
      </c>
      <c r="F75" s="26">
        <f>SUM(F76)</f>
        <v>100</v>
      </c>
    </row>
    <row r="76" spans="1:6" s="41" customFormat="1" ht="32.25" customHeight="1">
      <c r="A76" s="37" t="s">
        <v>134</v>
      </c>
      <c r="B76" s="23" t="s">
        <v>113</v>
      </c>
      <c r="C76" s="2" t="s">
        <v>48</v>
      </c>
      <c r="D76" s="25" t="s">
        <v>206</v>
      </c>
      <c r="E76" s="25" t="s">
        <v>91</v>
      </c>
      <c r="F76" s="26">
        <f>SUM(ведомственная!G82)</f>
        <v>100</v>
      </c>
    </row>
    <row r="77" spans="1:6" s="41" customFormat="1" ht="21" customHeight="1">
      <c r="A77" s="15" t="s">
        <v>44</v>
      </c>
      <c r="B77" s="21" t="s">
        <v>49</v>
      </c>
      <c r="C77" s="6" t="s">
        <v>50</v>
      </c>
      <c r="D77" s="2"/>
      <c r="E77" s="25"/>
      <c r="F77" s="8">
        <f>F78</f>
        <v>1108.8</v>
      </c>
    </row>
    <row r="78" spans="1:11" s="39" customFormat="1" ht="15.75" customHeight="1">
      <c r="A78" s="15">
        <v>1</v>
      </c>
      <c r="B78" s="21" t="s">
        <v>51</v>
      </c>
      <c r="C78" s="6" t="s">
        <v>52</v>
      </c>
      <c r="D78" s="2"/>
      <c r="E78" s="25"/>
      <c r="F78" s="8">
        <f>SUM(F79)</f>
        <v>1108.8</v>
      </c>
      <c r="I78" s="40"/>
      <c r="J78" s="19"/>
      <c r="K78" s="40"/>
    </row>
    <row r="79" spans="1:6" s="39" customFormat="1" ht="109.5" customHeight="1">
      <c r="A79" s="5" t="s">
        <v>14</v>
      </c>
      <c r="B79" s="74" t="s">
        <v>175</v>
      </c>
      <c r="C79" s="30" t="s">
        <v>52</v>
      </c>
      <c r="D79" s="2" t="s">
        <v>207</v>
      </c>
      <c r="E79" s="25"/>
      <c r="F79" s="32">
        <f>SUM(F80)</f>
        <v>1108.8</v>
      </c>
    </row>
    <row r="80" spans="1:6" s="39" customFormat="1" ht="28.5" customHeight="1">
      <c r="A80" s="5" t="s">
        <v>15</v>
      </c>
      <c r="B80" s="23" t="s">
        <v>125</v>
      </c>
      <c r="C80" s="30" t="s">
        <v>52</v>
      </c>
      <c r="D80" s="2" t="s">
        <v>207</v>
      </c>
      <c r="E80" s="25" t="s">
        <v>124</v>
      </c>
      <c r="F80" s="32">
        <f>SUM(F81)</f>
        <v>1108.8</v>
      </c>
    </row>
    <row r="81" spans="1:6" s="39" customFormat="1" ht="32.25" customHeight="1">
      <c r="A81" s="5" t="s">
        <v>120</v>
      </c>
      <c r="B81" s="23" t="s">
        <v>113</v>
      </c>
      <c r="C81" s="30" t="s">
        <v>52</v>
      </c>
      <c r="D81" s="2" t="s">
        <v>207</v>
      </c>
      <c r="E81" s="25" t="s">
        <v>91</v>
      </c>
      <c r="F81" s="32">
        <f>SUM(ведомственная!G87)</f>
        <v>1108.8</v>
      </c>
    </row>
    <row r="82" spans="1:6" s="39" customFormat="1" ht="19.5" customHeight="1">
      <c r="A82" s="15" t="s">
        <v>141</v>
      </c>
      <c r="B82" s="15" t="s">
        <v>53</v>
      </c>
      <c r="C82" s="16" t="s">
        <v>54</v>
      </c>
      <c r="D82" s="3"/>
      <c r="E82" s="3"/>
      <c r="F82" s="4">
        <f>F83</f>
        <v>72779</v>
      </c>
    </row>
    <row r="83" spans="1:6" s="39" customFormat="1" ht="18" customHeight="1">
      <c r="A83" s="34" t="s">
        <v>11</v>
      </c>
      <c r="B83" s="15" t="s">
        <v>55</v>
      </c>
      <c r="C83" s="16" t="s">
        <v>56</v>
      </c>
      <c r="D83" s="3"/>
      <c r="E83" s="3"/>
      <c r="F83" s="4">
        <f>F84+F87+F90+F95</f>
        <v>72779</v>
      </c>
    </row>
    <row r="84" spans="1:6" s="39" customFormat="1" ht="29.25" customHeight="1">
      <c r="A84" s="38" t="s">
        <v>14</v>
      </c>
      <c r="B84" s="74" t="s">
        <v>89</v>
      </c>
      <c r="C84" s="30" t="s">
        <v>56</v>
      </c>
      <c r="D84" s="31" t="s">
        <v>208</v>
      </c>
      <c r="E84" s="31"/>
      <c r="F84" s="32">
        <f>F85</f>
        <v>34061.7</v>
      </c>
    </row>
    <row r="85" spans="1:6" s="39" customFormat="1" ht="31.5" customHeight="1">
      <c r="A85" s="38" t="s">
        <v>15</v>
      </c>
      <c r="B85" s="23" t="s">
        <v>125</v>
      </c>
      <c r="C85" s="30" t="s">
        <v>56</v>
      </c>
      <c r="D85" s="31" t="s">
        <v>208</v>
      </c>
      <c r="E85" s="31" t="s">
        <v>124</v>
      </c>
      <c r="F85" s="32">
        <f>SUM(F86)</f>
        <v>34061.7</v>
      </c>
    </row>
    <row r="86" spans="1:6" s="39" customFormat="1" ht="29.25" customHeight="1">
      <c r="A86" s="38" t="s">
        <v>120</v>
      </c>
      <c r="B86" s="23" t="s">
        <v>113</v>
      </c>
      <c r="C86" s="30" t="s">
        <v>56</v>
      </c>
      <c r="D86" s="31" t="s">
        <v>208</v>
      </c>
      <c r="E86" s="31" t="s">
        <v>91</v>
      </c>
      <c r="F86" s="32">
        <f>SUM(ведомственная!G92)</f>
        <v>34061.7</v>
      </c>
    </row>
    <row r="87" spans="1:6" s="39" customFormat="1" ht="39.75" customHeight="1">
      <c r="A87" s="38" t="s">
        <v>30</v>
      </c>
      <c r="B87" s="74" t="s">
        <v>90</v>
      </c>
      <c r="C87" s="30" t="s">
        <v>56</v>
      </c>
      <c r="D87" s="31" t="s">
        <v>209</v>
      </c>
      <c r="E87" s="31"/>
      <c r="F87" s="32">
        <f>F88</f>
        <v>1100</v>
      </c>
    </row>
    <row r="88" spans="1:6" s="39" customFormat="1" ht="27.75" customHeight="1">
      <c r="A88" s="38" t="s">
        <v>31</v>
      </c>
      <c r="B88" s="23" t="s">
        <v>125</v>
      </c>
      <c r="C88" s="30" t="s">
        <v>56</v>
      </c>
      <c r="D88" s="31" t="s">
        <v>209</v>
      </c>
      <c r="E88" s="31" t="s">
        <v>124</v>
      </c>
      <c r="F88" s="32">
        <f>SUM(F89)</f>
        <v>1100</v>
      </c>
    </row>
    <row r="89" spans="1:6" s="39" customFormat="1" ht="29.25" customHeight="1">
      <c r="A89" s="38" t="s">
        <v>134</v>
      </c>
      <c r="B89" s="23" t="s">
        <v>113</v>
      </c>
      <c r="C89" s="30" t="s">
        <v>56</v>
      </c>
      <c r="D89" s="31" t="s">
        <v>209</v>
      </c>
      <c r="E89" s="31" t="s">
        <v>91</v>
      </c>
      <c r="F89" s="32">
        <f>SUM(ведомственная!G95)</f>
        <v>1100</v>
      </c>
    </row>
    <row r="90" spans="1:6" s="39" customFormat="1" ht="18" customHeight="1">
      <c r="A90" s="38" t="s">
        <v>58</v>
      </c>
      <c r="B90" s="74" t="s">
        <v>61</v>
      </c>
      <c r="C90" s="30" t="s">
        <v>56</v>
      </c>
      <c r="D90" s="31" t="s">
        <v>210</v>
      </c>
      <c r="E90" s="31"/>
      <c r="F90" s="32">
        <f>F91+F93</f>
        <v>13597.3</v>
      </c>
    </row>
    <row r="91" spans="1:6" s="39" customFormat="1" ht="27" customHeight="1">
      <c r="A91" s="38" t="s">
        <v>59</v>
      </c>
      <c r="B91" s="23" t="s">
        <v>125</v>
      </c>
      <c r="C91" s="30" t="s">
        <v>56</v>
      </c>
      <c r="D91" s="31" t="s">
        <v>210</v>
      </c>
      <c r="E91" s="31" t="s">
        <v>124</v>
      </c>
      <c r="F91" s="32">
        <f>SUM(F92)</f>
        <v>12097.3</v>
      </c>
    </row>
    <row r="92" spans="1:6" s="39" customFormat="1" ht="27" customHeight="1">
      <c r="A92" s="38" t="s">
        <v>136</v>
      </c>
      <c r="B92" s="23" t="s">
        <v>113</v>
      </c>
      <c r="C92" s="30" t="s">
        <v>56</v>
      </c>
      <c r="D92" s="31" t="s">
        <v>210</v>
      </c>
      <c r="E92" s="31" t="s">
        <v>91</v>
      </c>
      <c r="F92" s="32">
        <f>SUM(ведомственная!G98)</f>
        <v>12097.3</v>
      </c>
    </row>
    <row r="93" spans="1:6" s="39" customFormat="1" ht="27" customHeight="1">
      <c r="A93" s="38" t="s">
        <v>218</v>
      </c>
      <c r="B93" s="23" t="s">
        <v>133</v>
      </c>
      <c r="C93" s="30" t="s">
        <v>56</v>
      </c>
      <c r="D93" s="31" t="s">
        <v>210</v>
      </c>
      <c r="E93" s="31" t="s">
        <v>132</v>
      </c>
      <c r="F93" s="32">
        <f>SUM(F94)</f>
        <v>1500</v>
      </c>
    </row>
    <row r="94" spans="1:6" s="39" customFormat="1" ht="27" customHeight="1">
      <c r="A94" s="38" t="s">
        <v>219</v>
      </c>
      <c r="B94" s="23" t="s">
        <v>92</v>
      </c>
      <c r="C94" s="30" t="s">
        <v>56</v>
      </c>
      <c r="D94" s="31" t="s">
        <v>210</v>
      </c>
      <c r="E94" s="31" t="s">
        <v>93</v>
      </c>
      <c r="F94" s="32">
        <f>SUM(ведомственная!G100)</f>
        <v>1500</v>
      </c>
    </row>
    <row r="95" spans="1:6" s="39" customFormat="1" ht="18" customHeight="1">
      <c r="A95" s="38" t="s">
        <v>182</v>
      </c>
      <c r="B95" s="74" t="s">
        <v>98</v>
      </c>
      <c r="C95" s="30" t="s">
        <v>56</v>
      </c>
      <c r="D95" s="31" t="s">
        <v>211</v>
      </c>
      <c r="E95" s="33"/>
      <c r="F95" s="32">
        <f>F96</f>
        <v>24020</v>
      </c>
    </row>
    <row r="96" spans="1:6" s="39" customFormat="1" ht="30" customHeight="1">
      <c r="A96" s="38" t="s">
        <v>183</v>
      </c>
      <c r="B96" s="23" t="s">
        <v>125</v>
      </c>
      <c r="C96" s="30" t="s">
        <v>56</v>
      </c>
      <c r="D96" s="31" t="s">
        <v>211</v>
      </c>
      <c r="E96" s="31" t="s">
        <v>124</v>
      </c>
      <c r="F96" s="32">
        <f>SUM(F97)</f>
        <v>24020</v>
      </c>
    </row>
    <row r="97" spans="1:10" s="39" customFormat="1" ht="28.5" customHeight="1">
      <c r="A97" s="38" t="s">
        <v>184</v>
      </c>
      <c r="B97" s="23" t="s">
        <v>113</v>
      </c>
      <c r="C97" s="30" t="s">
        <v>56</v>
      </c>
      <c r="D97" s="31" t="s">
        <v>211</v>
      </c>
      <c r="E97" s="31" t="s">
        <v>91</v>
      </c>
      <c r="F97" s="32">
        <f>SUM(ведомственная!G103)</f>
        <v>24020</v>
      </c>
      <c r="J97" s="42"/>
    </row>
    <row r="98" spans="1:10" s="39" customFormat="1" ht="18" customHeight="1">
      <c r="A98" s="35" t="s">
        <v>65</v>
      </c>
      <c r="B98" s="15" t="s">
        <v>66</v>
      </c>
      <c r="C98" s="16" t="s">
        <v>67</v>
      </c>
      <c r="D98" s="3"/>
      <c r="E98" s="3"/>
      <c r="F98" s="4">
        <f>F99+F103</f>
        <v>1271.2</v>
      </c>
      <c r="J98" s="42"/>
    </row>
    <row r="99" spans="1:9" s="39" customFormat="1" ht="28.5" customHeight="1">
      <c r="A99" s="35" t="s">
        <v>11</v>
      </c>
      <c r="B99" s="15" t="s">
        <v>99</v>
      </c>
      <c r="C99" s="16" t="s">
        <v>100</v>
      </c>
      <c r="D99" s="3"/>
      <c r="E99" s="3"/>
      <c r="F99" s="4">
        <f>F100</f>
        <v>125</v>
      </c>
      <c r="H99" s="43"/>
      <c r="I99" s="40"/>
    </row>
    <row r="100" spans="1:9" s="39" customFormat="1" ht="96" customHeight="1">
      <c r="A100" s="37" t="s">
        <v>14</v>
      </c>
      <c r="B100" s="74" t="s">
        <v>177</v>
      </c>
      <c r="C100" s="2" t="s">
        <v>100</v>
      </c>
      <c r="D100" s="2" t="s">
        <v>212</v>
      </c>
      <c r="E100" s="25"/>
      <c r="F100" s="26">
        <f>F101</f>
        <v>125</v>
      </c>
      <c r="H100" s="44"/>
      <c r="I100" s="45"/>
    </row>
    <row r="101" spans="1:9" s="39" customFormat="1" ht="29.25" customHeight="1">
      <c r="A101" s="37" t="s">
        <v>15</v>
      </c>
      <c r="B101" s="23" t="s">
        <v>125</v>
      </c>
      <c r="C101" s="2" t="s">
        <v>100</v>
      </c>
      <c r="D101" s="2" t="s">
        <v>212</v>
      </c>
      <c r="E101" s="25" t="s">
        <v>124</v>
      </c>
      <c r="F101" s="26">
        <f>SUM(F102)</f>
        <v>125</v>
      </c>
      <c r="H101" s="44"/>
      <c r="I101" s="45"/>
    </row>
    <row r="102" spans="1:8" s="39" customFormat="1" ht="31.5" customHeight="1">
      <c r="A102" s="37" t="s">
        <v>120</v>
      </c>
      <c r="B102" s="23" t="s">
        <v>113</v>
      </c>
      <c r="C102" s="2" t="s">
        <v>100</v>
      </c>
      <c r="D102" s="2" t="s">
        <v>212</v>
      </c>
      <c r="E102" s="25" t="s">
        <v>91</v>
      </c>
      <c r="F102" s="26">
        <f>SUM(ведомственная!G108)</f>
        <v>125</v>
      </c>
      <c r="H102" s="43"/>
    </row>
    <row r="103" spans="1:6" ht="15.75" customHeight="1">
      <c r="A103" s="35" t="s">
        <v>16</v>
      </c>
      <c r="B103" s="15" t="s">
        <v>397</v>
      </c>
      <c r="C103" s="16" t="s">
        <v>398</v>
      </c>
      <c r="D103" s="3"/>
      <c r="E103" s="3"/>
      <c r="F103" s="4">
        <f>(F104+F107+F110+F113+F116)</f>
        <v>1146.2</v>
      </c>
    </row>
    <row r="104" spans="1:6" ht="30.75" customHeight="1" hidden="1">
      <c r="A104" s="37" t="s">
        <v>19</v>
      </c>
      <c r="B104" s="74" t="s">
        <v>172</v>
      </c>
      <c r="C104" s="2" t="s">
        <v>398</v>
      </c>
      <c r="D104" s="2" t="s">
        <v>200</v>
      </c>
      <c r="E104" s="25"/>
      <c r="F104" s="26">
        <f>SUM(F105)</f>
        <v>0</v>
      </c>
    </row>
    <row r="105" spans="1:6" ht="28.5" customHeight="1" hidden="1">
      <c r="A105" s="37" t="s">
        <v>20</v>
      </c>
      <c r="B105" s="23" t="s">
        <v>125</v>
      </c>
      <c r="C105" s="2" t="s">
        <v>398</v>
      </c>
      <c r="D105" s="2" t="s">
        <v>200</v>
      </c>
      <c r="E105" s="25" t="s">
        <v>124</v>
      </c>
      <c r="F105" s="26">
        <f>SUM(F106)</f>
        <v>0</v>
      </c>
    </row>
    <row r="106" spans="1:6" ht="32.25" customHeight="1" hidden="1">
      <c r="A106" s="37" t="s">
        <v>128</v>
      </c>
      <c r="B106" s="23" t="s">
        <v>113</v>
      </c>
      <c r="C106" s="2" t="s">
        <v>398</v>
      </c>
      <c r="D106" s="2" t="s">
        <v>200</v>
      </c>
      <c r="E106" s="25" t="s">
        <v>91</v>
      </c>
      <c r="F106" s="26">
        <f>SUM(ведомственная!G112)</f>
        <v>0</v>
      </c>
    </row>
    <row r="107" spans="1:6" ht="38.25" customHeight="1">
      <c r="A107" s="37" t="s">
        <v>19</v>
      </c>
      <c r="B107" s="74" t="s">
        <v>171</v>
      </c>
      <c r="C107" s="2" t="s">
        <v>398</v>
      </c>
      <c r="D107" s="2" t="s">
        <v>201</v>
      </c>
      <c r="E107" s="25"/>
      <c r="F107" s="26">
        <f>SUM(F108)</f>
        <v>569.6</v>
      </c>
    </row>
    <row r="108" spans="1:6" ht="28.5" customHeight="1">
      <c r="A108" s="37" t="s">
        <v>20</v>
      </c>
      <c r="B108" s="23" t="s">
        <v>125</v>
      </c>
      <c r="C108" s="2" t="s">
        <v>398</v>
      </c>
      <c r="D108" s="2" t="s">
        <v>201</v>
      </c>
      <c r="E108" s="25" t="s">
        <v>124</v>
      </c>
      <c r="F108" s="26">
        <f>SUM(F109)</f>
        <v>569.6</v>
      </c>
    </row>
    <row r="109" spans="1:6" ht="32.25" customHeight="1">
      <c r="A109" s="37" t="s">
        <v>128</v>
      </c>
      <c r="B109" s="23" t="s">
        <v>113</v>
      </c>
      <c r="C109" s="2" t="s">
        <v>398</v>
      </c>
      <c r="D109" s="2" t="s">
        <v>201</v>
      </c>
      <c r="E109" s="25" t="s">
        <v>91</v>
      </c>
      <c r="F109" s="26">
        <f>SUM(ведомственная!G115)</f>
        <v>569.6</v>
      </c>
    </row>
    <row r="110" spans="1:6" ht="39.75" customHeight="1">
      <c r="A110" s="37" t="s">
        <v>21</v>
      </c>
      <c r="B110" s="74" t="s">
        <v>170</v>
      </c>
      <c r="C110" s="2" t="s">
        <v>398</v>
      </c>
      <c r="D110" s="2" t="s">
        <v>202</v>
      </c>
      <c r="E110" s="25"/>
      <c r="F110" s="26">
        <f>SUM(F111)</f>
        <v>116.3</v>
      </c>
    </row>
    <row r="111" spans="1:6" ht="28.5" customHeight="1">
      <c r="A111" s="37" t="s">
        <v>60</v>
      </c>
      <c r="B111" s="23" t="s">
        <v>125</v>
      </c>
      <c r="C111" s="2" t="s">
        <v>398</v>
      </c>
      <c r="D111" s="2" t="s">
        <v>202</v>
      </c>
      <c r="E111" s="25" t="s">
        <v>124</v>
      </c>
      <c r="F111" s="26">
        <f>SUM(F112)</f>
        <v>116.3</v>
      </c>
    </row>
    <row r="112" spans="1:6" ht="32.25" customHeight="1">
      <c r="A112" s="37" t="s">
        <v>129</v>
      </c>
      <c r="B112" s="23" t="s">
        <v>113</v>
      </c>
      <c r="C112" s="2" t="s">
        <v>398</v>
      </c>
      <c r="D112" s="2" t="s">
        <v>202</v>
      </c>
      <c r="E112" s="25" t="s">
        <v>91</v>
      </c>
      <c r="F112" s="26">
        <f>SUM(ведомственная!G118)</f>
        <v>116.3</v>
      </c>
    </row>
    <row r="113" spans="1:6" ht="71.25" customHeight="1">
      <c r="A113" s="37" t="s">
        <v>399</v>
      </c>
      <c r="B113" s="74" t="s">
        <v>394</v>
      </c>
      <c r="C113" s="2" t="s">
        <v>398</v>
      </c>
      <c r="D113" s="2" t="s">
        <v>203</v>
      </c>
      <c r="E113" s="25"/>
      <c r="F113" s="26">
        <f>SUM(F114)</f>
        <v>232.5</v>
      </c>
    </row>
    <row r="114" spans="1:6" ht="28.5" customHeight="1">
      <c r="A114" s="37" t="s">
        <v>400</v>
      </c>
      <c r="B114" s="23" t="s">
        <v>125</v>
      </c>
      <c r="C114" s="2" t="s">
        <v>398</v>
      </c>
      <c r="D114" s="2" t="s">
        <v>203</v>
      </c>
      <c r="E114" s="25" t="s">
        <v>124</v>
      </c>
      <c r="F114" s="26">
        <f>SUM(F115)</f>
        <v>232.5</v>
      </c>
    </row>
    <row r="115" spans="1:11" s="39" customFormat="1" ht="31.5" customHeight="1">
      <c r="A115" s="37" t="s">
        <v>401</v>
      </c>
      <c r="B115" s="23" t="s">
        <v>113</v>
      </c>
      <c r="C115" s="2" t="s">
        <v>398</v>
      </c>
      <c r="D115" s="2" t="s">
        <v>203</v>
      </c>
      <c r="E115" s="25" t="s">
        <v>91</v>
      </c>
      <c r="F115" s="26">
        <f>SUM(ведомственная!G121)</f>
        <v>232.5</v>
      </c>
      <c r="J115" s="19"/>
      <c r="K115" s="40"/>
    </row>
    <row r="116" spans="1:6" s="39" customFormat="1" ht="54" customHeight="1">
      <c r="A116" s="37" t="s">
        <v>402</v>
      </c>
      <c r="B116" s="74" t="s">
        <v>173</v>
      </c>
      <c r="C116" s="2" t="s">
        <v>398</v>
      </c>
      <c r="D116" s="2" t="s">
        <v>204</v>
      </c>
      <c r="E116" s="25"/>
      <c r="F116" s="26">
        <f>SUM(F117)</f>
        <v>227.8</v>
      </c>
    </row>
    <row r="117" spans="1:6" s="39" customFormat="1" ht="31.5" customHeight="1">
      <c r="A117" s="37" t="s">
        <v>403</v>
      </c>
      <c r="B117" s="23" t="s">
        <v>125</v>
      </c>
      <c r="C117" s="2" t="s">
        <v>398</v>
      </c>
      <c r="D117" s="2" t="s">
        <v>204</v>
      </c>
      <c r="E117" s="25" t="s">
        <v>124</v>
      </c>
      <c r="F117" s="26">
        <f>SUM(F118)</f>
        <v>227.8</v>
      </c>
    </row>
    <row r="118" spans="1:6" s="39" customFormat="1" ht="33" customHeight="1">
      <c r="A118" s="37" t="s">
        <v>404</v>
      </c>
      <c r="B118" s="23" t="s">
        <v>113</v>
      </c>
      <c r="C118" s="2" t="s">
        <v>398</v>
      </c>
      <c r="D118" s="2" t="s">
        <v>204</v>
      </c>
      <c r="E118" s="25" t="s">
        <v>91</v>
      </c>
      <c r="F118" s="26">
        <f>SUM(ведомственная!G124)</f>
        <v>227.8</v>
      </c>
    </row>
    <row r="119" spans="1:6" s="39" customFormat="1" ht="21" customHeight="1">
      <c r="A119" s="15" t="s">
        <v>140</v>
      </c>
      <c r="B119" s="15" t="s">
        <v>109</v>
      </c>
      <c r="C119" s="16" t="s">
        <v>69</v>
      </c>
      <c r="D119" s="3"/>
      <c r="E119" s="3"/>
      <c r="F119" s="4">
        <f>F120</f>
        <v>7342.5</v>
      </c>
    </row>
    <row r="120" spans="1:6" s="39" customFormat="1" ht="19.5" customHeight="1">
      <c r="A120" s="15" t="s">
        <v>11</v>
      </c>
      <c r="B120" s="15" t="s">
        <v>70</v>
      </c>
      <c r="C120" s="16" t="s">
        <v>71</v>
      </c>
      <c r="D120" s="3"/>
      <c r="E120" s="3"/>
      <c r="F120" s="4">
        <f>F121+F124</f>
        <v>7342.5</v>
      </c>
    </row>
    <row r="121" spans="1:6" s="39" customFormat="1" ht="41.25" customHeight="1">
      <c r="A121" s="5" t="s">
        <v>14</v>
      </c>
      <c r="B121" s="74" t="s">
        <v>178</v>
      </c>
      <c r="C121" s="2" t="s">
        <v>71</v>
      </c>
      <c r="D121" s="2" t="s">
        <v>213</v>
      </c>
      <c r="E121" s="25"/>
      <c r="F121" s="26">
        <f>F122</f>
        <v>1810.1</v>
      </c>
    </row>
    <row r="122" spans="1:6" s="39" customFormat="1" ht="31.5" customHeight="1">
      <c r="A122" s="5" t="s">
        <v>15</v>
      </c>
      <c r="B122" s="23" t="s">
        <v>125</v>
      </c>
      <c r="C122" s="2" t="s">
        <v>71</v>
      </c>
      <c r="D122" s="2" t="s">
        <v>213</v>
      </c>
      <c r="E122" s="25" t="s">
        <v>124</v>
      </c>
      <c r="F122" s="26">
        <f>SUM(F123)</f>
        <v>1810.1</v>
      </c>
    </row>
    <row r="123" spans="1:6" s="39" customFormat="1" ht="31.5" customHeight="1">
      <c r="A123" s="77" t="s">
        <v>120</v>
      </c>
      <c r="B123" s="23" t="s">
        <v>113</v>
      </c>
      <c r="C123" s="2" t="s">
        <v>71</v>
      </c>
      <c r="D123" s="2" t="s">
        <v>213</v>
      </c>
      <c r="E123" s="25" t="s">
        <v>91</v>
      </c>
      <c r="F123" s="26">
        <f>SUM(ведомственная!G129)</f>
        <v>1810.1</v>
      </c>
    </row>
    <row r="124" spans="1:6" s="39" customFormat="1" ht="29.25" customHeight="1">
      <c r="A124" s="5" t="s">
        <v>30</v>
      </c>
      <c r="B124" s="74" t="s">
        <v>116</v>
      </c>
      <c r="C124" s="2" t="s">
        <v>71</v>
      </c>
      <c r="D124" s="2" t="s">
        <v>214</v>
      </c>
      <c r="E124" s="25"/>
      <c r="F124" s="26">
        <f>F125</f>
        <v>5532.4</v>
      </c>
    </row>
    <row r="125" spans="1:6" s="39" customFormat="1" ht="30.75" customHeight="1">
      <c r="A125" s="5" t="s">
        <v>31</v>
      </c>
      <c r="B125" s="23" t="s">
        <v>125</v>
      </c>
      <c r="C125" s="2" t="s">
        <v>71</v>
      </c>
      <c r="D125" s="2" t="s">
        <v>214</v>
      </c>
      <c r="E125" s="25" t="s">
        <v>124</v>
      </c>
      <c r="F125" s="26">
        <f>SUM(F126)</f>
        <v>5532.4</v>
      </c>
    </row>
    <row r="126" spans="1:6" s="39" customFormat="1" ht="29.25" customHeight="1">
      <c r="A126" s="77" t="s">
        <v>134</v>
      </c>
      <c r="B126" s="23" t="s">
        <v>113</v>
      </c>
      <c r="C126" s="2" t="s">
        <v>71</v>
      </c>
      <c r="D126" s="2" t="s">
        <v>214</v>
      </c>
      <c r="E126" s="25" t="s">
        <v>91</v>
      </c>
      <c r="F126" s="26">
        <f>SUM(ведомственная!G132)</f>
        <v>5532.4</v>
      </c>
    </row>
    <row r="127" spans="1:6" s="39" customFormat="1" ht="20.25" customHeight="1">
      <c r="A127" s="15" t="s">
        <v>68</v>
      </c>
      <c r="B127" s="15" t="s">
        <v>72</v>
      </c>
      <c r="C127" s="16" t="s">
        <v>73</v>
      </c>
      <c r="D127" s="3"/>
      <c r="E127" s="3"/>
      <c r="F127" s="4">
        <f>F128+F132</f>
        <v>12135</v>
      </c>
    </row>
    <row r="128" spans="1:6" s="39" customFormat="1" ht="14.25" customHeight="1">
      <c r="A128" s="15" t="s">
        <v>11</v>
      </c>
      <c r="B128" s="15" t="s">
        <v>96</v>
      </c>
      <c r="C128" s="16" t="s">
        <v>97</v>
      </c>
      <c r="D128" s="3"/>
      <c r="E128" s="3"/>
      <c r="F128" s="4">
        <f>SUM(F129)</f>
        <v>645.9</v>
      </c>
    </row>
    <row r="129" spans="1:6" s="39" customFormat="1" ht="150.75" customHeight="1">
      <c r="A129" s="5" t="s">
        <v>14</v>
      </c>
      <c r="B129" s="74" t="s">
        <v>186</v>
      </c>
      <c r="C129" s="30" t="s">
        <v>97</v>
      </c>
      <c r="D129" s="31" t="s">
        <v>215</v>
      </c>
      <c r="E129" s="3"/>
      <c r="F129" s="4">
        <f>SUM(F130)</f>
        <v>645.9</v>
      </c>
    </row>
    <row r="130" spans="1:6" s="39" customFormat="1" ht="24" customHeight="1">
      <c r="A130" s="5" t="s">
        <v>15</v>
      </c>
      <c r="B130" s="23" t="s">
        <v>127</v>
      </c>
      <c r="C130" s="30" t="s">
        <v>97</v>
      </c>
      <c r="D130" s="31" t="s">
        <v>215</v>
      </c>
      <c r="E130" s="31" t="s">
        <v>126</v>
      </c>
      <c r="F130" s="32">
        <f>SUM(F131)</f>
        <v>645.9</v>
      </c>
    </row>
    <row r="131" spans="1:6" s="39" customFormat="1" ht="24">
      <c r="A131" s="77" t="s">
        <v>120</v>
      </c>
      <c r="B131" s="23" t="s">
        <v>118</v>
      </c>
      <c r="C131" s="30" t="s">
        <v>97</v>
      </c>
      <c r="D131" s="31" t="s">
        <v>215</v>
      </c>
      <c r="E131" s="31" t="s">
        <v>117</v>
      </c>
      <c r="F131" s="32">
        <f>SUM(ведомственная!G137)</f>
        <v>645.9</v>
      </c>
    </row>
    <row r="132" spans="1:6" s="39" customFormat="1" ht="22.5" customHeight="1">
      <c r="A132" s="21" t="s">
        <v>16</v>
      </c>
      <c r="B132" s="15" t="s">
        <v>74</v>
      </c>
      <c r="C132" s="16" t="s">
        <v>75</v>
      </c>
      <c r="D132" s="3"/>
      <c r="E132" s="3"/>
      <c r="F132" s="4">
        <f>F133+F136</f>
        <v>11489.1</v>
      </c>
    </row>
    <row r="133" spans="1:7" s="41" customFormat="1" ht="55.5" customHeight="1">
      <c r="A133" s="5" t="s">
        <v>19</v>
      </c>
      <c r="B133" s="74" t="s">
        <v>232</v>
      </c>
      <c r="C133" s="2" t="s">
        <v>75</v>
      </c>
      <c r="D133" s="2" t="s">
        <v>228</v>
      </c>
      <c r="E133" s="25"/>
      <c r="F133" s="26">
        <f>F134</f>
        <v>8098.6</v>
      </c>
      <c r="G133" s="39"/>
    </row>
    <row r="134" spans="1:7" s="41" customFormat="1" ht="21.75" customHeight="1">
      <c r="A134" s="5" t="s">
        <v>20</v>
      </c>
      <c r="B134" s="23" t="s">
        <v>127</v>
      </c>
      <c r="C134" s="2" t="s">
        <v>75</v>
      </c>
      <c r="D134" s="2" t="s">
        <v>228</v>
      </c>
      <c r="E134" s="25" t="s">
        <v>126</v>
      </c>
      <c r="F134" s="26">
        <f>SUM(F135)</f>
        <v>8098.6</v>
      </c>
      <c r="G134" s="39"/>
    </row>
    <row r="135" spans="1:7" s="41" customFormat="1" ht="26.25" customHeight="1">
      <c r="A135" s="5" t="s">
        <v>128</v>
      </c>
      <c r="B135" s="23" t="s">
        <v>118</v>
      </c>
      <c r="C135" s="2" t="s">
        <v>75</v>
      </c>
      <c r="D135" s="2" t="s">
        <v>228</v>
      </c>
      <c r="E135" s="25" t="s">
        <v>117</v>
      </c>
      <c r="F135" s="26">
        <f>SUM(ведомственная!G141)</f>
        <v>8098.6</v>
      </c>
      <c r="G135" s="39"/>
    </row>
    <row r="136" spans="1:7" s="41" customFormat="1" ht="54.75" customHeight="1">
      <c r="A136" s="5" t="s">
        <v>21</v>
      </c>
      <c r="B136" s="74" t="s">
        <v>180</v>
      </c>
      <c r="C136" s="2" t="s">
        <v>75</v>
      </c>
      <c r="D136" s="2" t="s">
        <v>230</v>
      </c>
      <c r="E136" s="25"/>
      <c r="F136" s="26">
        <f>F137</f>
        <v>3390.5</v>
      </c>
      <c r="G136" s="39"/>
    </row>
    <row r="137" spans="1:7" s="41" customFormat="1" ht="21" customHeight="1">
      <c r="A137" s="5" t="s">
        <v>60</v>
      </c>
      <c r="B137" s="23" t="s">
        <v>127</v>
      </c>
      <c r="C137" s="2" t="s">
        <v>75</v>
      </c>
      <c r="D137" s="2" t="s">
        <v>230</v>
      </c>
      <c r="E137" s="25" t="s">
        <v>126</v>
      </c>
      <c r="F137" s="26">
        <f>SUM(F138)</f>
        <v>3390.5</v>
      </c>
      <c r="G137" s="39"/>
    </row>
    <row r="138" spans="1:7" s="41" customFormat="1" ht="30.75" customHeight="1">
      <c r="A138" s="5" t="s">
        <v>129</v>
      </c>
      <c r="B138" s="23" t="s">
        <v>188</v>
      </c>
      <c r="C138" s="2" t="s">
        <v>75</v>
      </c>
      <c r="D138" s="2" t="s">
        <v>230</v>
      </c>
      <c r="E138" s="25" t="s">
        <v>189</v>
      </c>
      <c r="F138" s="26">
        <f>SUM(ведомственная!G144)</f>
        <v>3390.5</v>
      </c>
      <c r="G138" s="39"/>
    </row>
    <row r="139" spans="1:7" s="41" customFormat="1" ht="21.75" customHeight="1">
      <c r="A139" s="15" t="s">
        <v>142</v>
      </c>
      <c r="B139" s="15" t="s">
        <v>77</v>
      </c>
      <c r="C139" s="16" t="s">
        <v>78</v>
      </c>
      <c r="D139" s="16"/>
      <c r="E139" s="3"/>
      <c r="F139" s="4">
        <f>F140</f>
        <v>2724.4</v>
      </c>
      <c r="G139" s="39"/>
    </row>
    <row r="140" spans="1:7" s="41" customFormat="1" ht="21" customHeight="1">
      <c r="A140" s="15" t="s">
        <v>11</v>
      </c>
      <c r="B140" s="15" t="s">
        <v>79</v>
      </c>
      <c r="C140" s="16" t="s">
        <v>80</v>
      </c>
      <c r="D140" s="16"/>
      <c r="E140" s="3"/>
      <c r="F140" s="4">
        <f>F141</f>
        <v>2724.4</v>
      </c>
      <c r="G140" s="39"/>
    </row>
    <row r="141" spans="1:7" s="41" customFormat="1" ht="82.5" customHeight="1">
      <c r="A141" s="5" t="s">
        <v>14</v>
      </c>
      <c r="B141" s="74" t="s">
        <v>181</v>
      </c>
      <c r="C141" s="2" t="s">
        <v>80</v>
      </c>
      <c r="D141" s="30" t="s">
        <v>216</v>
      </c>
      <c r="E141" s="25"/>
      <c r="F141" s="26">
        <f>F142</f>
        <v>2724.4</v>
      </c>
      <c r="G141" s="39"/>
    </row>
    <row r="142" spans="1:7" s="41" customFormat="1" ht="30" customHeight="1">
      <c r="A142" s="5"/>
      <c r="B142" s="23" t="s">
        <v>125</v>
      </c>
      <c r="C142" s="2" t="s">
        <v>80</v>
      </c>
      <c r="D142" s="30" t="s">
        <v>216</v>
      </c>
      <c r="E142" s="25" t="s">
        <v>124</v>
      </c>
      <c r="F142" s="26">
        <f>SUM(F143)</f>
        <v>2724.4</v>
      </c>
      <c r="G142" s="39"/>
    </row>
    <row r="143" spans="1:7" s="41" customFormat="1" ht="27.75" customHeight="1">
      <c r="A143" s="5" t="s">
        <v>15</v>
      </c>
      <c r="B143" s="23" t="s">
        <v>113</v>
      </c>
      <c r="C143" s="2" t="s">
        <v>80</v>
      </c>
      <c r="D143" s="30" t="s">
        <v>216</v>
      </c>
      <c r="E143" s="25" t="s">
        <v>91</v>
      </c>
      <c r="F143" s="26">
        <f>SUM(ведомственная!G149)</f>
        <v>2724.4</v>
      </c>
      <c r="G143" s="39"/>
    </row>
    <row r="144" spans="1:7" s="41" customFormat="1" ht="22.5" customHeight="1">
      <c r="A144" s="80" t="s">
        <v>76</v>
      </c>
      <c r="B144" s="21" t="s">
        <v>81</v>
      </c>
      <c r="C144" s="6" t="s">
        <v>82</v>
      </c>
      <c r="D144" s="2"/>
      <c r="E144" s="25"/>
      <c r="F144" s="4">
        <f>F145</f>
        <v>2348.2</v>
      </c>
      <c r="G144" s="39"/>
    </row>
    <row r="145" spans="1:7" s="41" customFormat="1" ht="21.75" customHeight="1">
      <c r="A145" s="15">
        <v>1</v>
      </c>
      <c r="B145" s="15" t="s">
        <v>83</v>
      </c>
      <c r="C145" s="16" t="s">
        <v>84</v>
      </c>
      <c r="D145" s="16"/>
      <c r="E145" s="3"/>
      <c r="F145" s="4">
        <f>F146+F149</f>
        <v>2348.2</v>
      </c>
      <c r="G145" s="39"/>
    </row>
    <row r="146" spans="1:7" s="41" customFormat="1" ht="120" customHeight="1">
      <c r="A146" s="23" t="s">
        <v>14</v>
      </c>
      <c r="B146" s="74" t="s">
        <v>187</v>
      </c>
      <c r="C146" s="30" t="s">
        <v>84</v>
      </c>
      <c r="D146" s="30" t="s">
        <v>217</v>
      </c>
      <c r="E146" s="31"/>
      <c r="F146" s="32">
        <f>F147</f>
        <v>2348.2</v>
      </c>
      <c r="G146" s="39"/>
    </row>
    <row r="147" spans="1:7" s="41" customFormat="1" ht="30.75" customHeight="1">
      <c r="A147" s="23" t="s">
        <v>15</v>
      </c>
      <c r="B147" s="23" t="s">
        <v>125</v>
      </c>
      <c r="C147" s="30" t="s">
        <v>84</v>
      </c>
      <c r="D147" s="30" t="s">
        <v>217</v>
      </c>
      <c r="E147" s="31" t="s">
        <v>124</v>
      </c>
      <c r="F147" s="32">
        <f>SUM(F148)</f>
        <v>2348.2</v>
      </c>
      <c r="G147" s="39"/>
    </row>
    <row r="148" spans="1:10" ht="25.5">
      <c r="A148" s="23" t="s">
        <v>120</v>
      </c>
      <c r="B148" s="23" t="s">
        <v>113</v>
      </c>
      <c r="C148" s="30" t="s">
        <v>84</v>
      </c>
      <c r="D148" s="30" t="s">
        <v>217</v>
      </c>
      <c r="E148" s="31" t="s">
        <v>91</v>
      </c>
      <c r="F148" s="32">
        <f>SUM(ведомственная!G154)</f>
        <v>2348.2</v>
      </c>
      <c r="H148" s="20"/>
      <c r="J148" s="20"/>
    </row>
    <row r="149" spans="1:8" ht="28.5" customHeight="1" hidden="1">
      <c r="A149" s="5" t="s">
        <v>30</v>
      </c>
      <c r="B149" s="24" t="s">
        <v>88</v>
      </c>
      <c r="C149" s="2" t="s">
        <v>84</v>
      </c>
      <c r="D149" s="1" t="s">
        <v>119</v>
      </c>
      <c r="E149" s="25"/>
      <c r="F149" s="26">
        <f>F150</f>
        <v>0</v>
      </c>
      <c r="H149" s="20"/>
    </row>
    <row r="150" spans="1:6" ht="30" customHeight="1" hidden="1">
      <c r="A150" s="5" t="s">
        <v>31</v>
      </c>
      <c r="B150" s="23" t="s">
        <v>125</v>
      </c>
      <c r="C150" s="2" t="s">
        <v>84</v>
      </c>
      <c r="D150" s="1" t="s">
        <v>119</v>
      </c>
      <c r="E150" s="25" t="s">
        <v>124</v>
      </c>
      <c r="F150" s="26">
        <f>SUM(F151)</f>
        <v>0</v>
      </c>
    </row>
    <row r="151" spans="1:6" ht="29.25" customHeight="1" hidden="1">
      <c r="A151" s="5" t="s">
        <v>134</v>
      </c>
      <c r="B151" s="23" t="s">
        <v>113</v>
      </c>
      <c r="C151" s="2" t="s">
        <v>84</v>
      </c>
      <c r="D151" s="1" t="s">
        <v>119</v>
      </c>
      <c r="E151" s="25" t="s">
        <v>91</v>
      </c>
      <c r="F151" s="26">
        <v>0</v>
      </c>
    </row>
    <row r="152" spans="1:6" ht="15.75" customHeight="1">
      <c r="A152" s="46"/>
      <c r="B152" s="47" t="s">
        <v>85</v>
      </c>
      <c r="C152" s="49"/>
      <c r="D152" s="50"/>
      <c r="E152" s="51"/>
      <c r="F152" s="4">
        <f>F13+F69+F77+F82+F98+F119+F127+F139+F144</f>
        <v>120586.99999999999</v>
      </c>
    </row>
    <row r="153" spans="1:6" ht="15.75">
      <c r="A153" s="52"/>
      <c r="B153" s="53"/>
      <c r="C153" s="55"/>
      <c r="D153" s="52"/>
      <c r="E153" s="56"/>
      <c r="F153" s="42"/>
    </row>
    <row r="154" spans="1:6" ht="12.75">
      <c r="A154" s="169"/>
      <c r="B154" s="169"/>
      <c r="C154" s="169"/>
      <c r="D154" s="169"/>
      <c r="E154" s="169"/>
      <c r="F154" s="169"/>
    </row>
    <row r="155" spans="1:3" ht="12.75">
      <c r="A155" s="81"/>
      <c r="B155" s="7"/>
      <c r="C155" s="7"/>
    </row>
    <row r="156" spans="1:6" ht="12.75">
      <c r="A156" s="169"/>
      <c r="B156" s="169"/>
      <c r="C156" s="169"/>
      <c r="D156" s="169"/>
      <c r="E156" s="169"/>
      <c r="F156" s="169"/>
    </row>
  </sheetData>
  <sheetProtection/>
  <mergeCells count="12">
    <mergeCell ref="A5:G5"/>
    <mergeCell ref="A6:G6"/>
    <mergeCell ref="A154:F154"/>
    <mergeCell ref="A156:F156"/>
    <mergeCell ref="A9:F9"/>
    <mergeCell ref="A10:F10"/>
    <mergeCell ref="A1:F1"/>
    <mergeCell ref="A7:F7"/>
    <mergeCell ref="B11:F11"/>
    <mergeCell ref="A3:F3"/>
    <mergeCell ref="A4:G4"/>
    <mergeCell ref="A8:F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6">
      <selection activeCell="M24" sqref="M24"/>
    </sheetView>
  </sheetViews>
  <sheetFormatPr defaultColWidth="9.140625" defaultRowHeight="12.75"/>
  <cols>
    <col min="1" max="1" width="5.00390625" style="57" customWidth="1"/>
    <col min="2" max="2" width="57.28125" style="0" customWidth="1"/>
    <col min="3" max="3" width="10.7109375" style="0" customWidth="1"/>
    <col min="4" max="4" width="15.57421875" style="0" customWidth="1"/>
    <col min="5" max="5" width="9.140625" style="0" hidden="1" customWidth="1"/>
    <col min="6" max="6" width="10.140625" style="0" customWidth="1"/>
    <col min="7" max="7" width="9.8515625" style="0" customWidth="1"/>
  </cols>
  <sheetData>
    <row r="1" spans="1:9" ht="12.75">
      <c r="A1" s="172" t="s">
        <v>358</v>
      </c>
      <c r="B1" s="172"/>
      <c r="C1" s="172"/>
      <c r="D1" s="172"/>
      <c r="E1" s="10"/>
      <c r="F1" s="10"/>
      <c r="G1" s="10"/>
      <c r="H1" s="10"/>
      <c r="I1" s="10"/>
    </row>
    <row r="2" spans="1:9" ht="12.75">
      <c r="A2" s="75"/>
      <c r="B2" s="9"/>
      <c r="C2" s="9"/>
      <c r="D2" s="9"/>
      <c r="E2" s="10"/>
      <c r="F2" s="10"/>
      <c r="G2" s="10"/>
      <c r="H2" s="10"/>
      <c r="I2" s="10"/>
    </row>
    <row r="3" spans="1:11" ht="41.25" customHeight="1">
      <c r="A3" s="170" t="s">
        <v>420</v>
      </c>
      <c r="B3" s="171"/>
      <c r="C3" s="171"/>
      <c r="D3" s="171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70" t="s">
        <v>233</v>
      </c>
      <c r="B4" s="171"/>
      <c r="C4" s="171"/>
      <c r="D4" s="171"/>
      <c r="E4" s="100"/>
      <c r="F4" s="100"/>
      <c r="G4" s="100"/>
    </row>
    <row r="5" spans="1:7" s="101" customFormat="1" ht="13.5" customHeight="1">
      <c r="A5" s="170" t="s">
        <v>86</v>
      </c>
      <c r="B5" s="171"/>
      <c r="C5" s="171"/>
      <c r="D5" s="171"/>
      <c r="E5" s="100"/>
      <c r="F5" s="100"/>
      <c r="G5" s="100"/>
    </row>
    <row r="6" spans="1:7" s="101" customFormat="1" ht="15" customHeight="1">
      <c r="A6" s="170" t="s">
        <v>422</v>
      </c>
      <c r="B6" s="171"/>
      <c r="C6" s="171"/>
      <c r="D6" s="171"/>
      <c r="E6" s="100"/>
      <c r="F6" s="100"/>
      <c r="G6" s="100"/>
    </row>
    <row r="7" spans="1:9" ht="24" customHeight="1">
      <c r="A7" s="170" t="s">
        <v>384</v>
      </c>
      <c r="B7" s="170"/>
      <c r="C7" s="170"/>
      <c r="D7" s="171"/>
      <c r="E7" s="10"/>
      <c r="F7" s="10"/>
      <c r="G7" s="10"/>
      <c r="H7" s="10"/>
      <c r="I7" s="10"/>
    </row>
    <row r="8" spans="1:9" ht="13.5" customHeight="1">
      <c r="A8" s="170" t="s">
        <v>424</v>
      </c>
      <c r="B8" s="170"/>
      <c r="C8" s="170"/>
      <c r="D8" s="171"/>
      <c r="E8" s="10"/>
      <c r="F8" s="10"/>
      <c r="G8" s="10"/>
      <c r="H8" s="10"/>
      <c r="I8" s="10"/>
    </row>
    <row r="9" spans="1:9" ht="14.25" customHeight="1">
      <c r="A9" s="172"/>
      <c r="B9" s="172"/>
      <c r="C9" s="172"/>
      <c r="D9" s="172"/>
      <c r="E9" s="10"/>
      <c r="F9" s="10"/>
      <c r="G9" s="10"/>
      <c r="H9" s="10"/>
      <c r="I9" s="10"/>
    </row>
    <row r="10" spans="1:4" ht="59.25" customHeight="1">
      <c r="A10" s="165" t="s">
        <v>387</v>
      </c>
      <c r="B10" s="174"/>
      <c r="C10" s="174"/>
      <c r="D10" s="174"/>
    </row>
    <row r="11" spans="1:4" ht="13.5" customHeight="1">
      <c r="A11" s="79"/>
      <c r="B11" s="175" t="s">
        <v>3</v>
      </c>
      <c r="C11" s="175"/>
      <c r="D11" s="175"/>
    </row>
    <row r="12" spans="1:7" ht="42.75" customHeight="1">
      <c r="A12" s="78" t="s">
        <v>143</v>
      </c>
      <c r="B12" s="12" t="s">
        <v>4</v>
      </c>
      <c r="C12" s="12" t="s">
        <v>144</v>
      </c>
      <c r="D12" s="13" t="s">
        <v>0</v>
      </c>
      <c r="G12" s="14"/>
    </row>
    <row r="13" spans="1:9" ht="14.25" customHeight="1">
      <c r="A13" s="58" t="s">
        <v>6</v>
      </c>
      <c r="B13" s="15" t="s">
        <v>8</v>
      </c>
      <c r="C13" s="86" t="s">
        <v>10</v>
      </c>
      <c r="D13" s="66">
        <f>D14+D15+D16+D17+D23+D24</f>
        <v>20567.899999999998</v>
      </c>
      <c r="E13" s="17"/>
      <c r="F13" s="18"/>
      <c r="G13" s="11"/>
      <c r="H13" s="19"/>
      <c r="I13" s="20"/>
    </row>
    <row r="14" spans="1:8" s="90" customFormat="1" ht="30" customHeight="1">
      <c r="A14" s="87" t="s">
        <v>11</v>
      </c>
      <c r="B14" s="24" t="s">
        <v>12</v>
      </c>
      <c r="C14" s="88" t="s">
        <v>13</v>
      </c>
      <c r="D14" s="89">
        <f>SUM(ведомственная!G15)</f>
        <v>1243.7</v>
      </c>
      <c r="F14" s="91"/>
      <c r="H14" s="92"/>
    </row>
    <row r="15" spans="1:8" s="90" customFormat="1" ht="40.5" customHeight="1">
      <c r="A15" s="87" t="s">
        <v>16</v>
      </c>
      <c r="B15" s="87" t="s">
        <v>17</v>
      </c>
      <c r="C15" s="88" t="s">
        <v>18</v>
      </c>
      <c r="D15" s="89">
        <f>SUM(ведомственная!G21)</f>
        <v>2055.7999999999997</v>
      </c>
      <c r="F15" s="92"/>
      <c r="H15" s="92"/>
    </row>
    <row r="16" spans="1:8" s="90" customFormat="1" ht="40.5" customHeight="1">
      <c r="A16" s="93" t="s">
        <v>34</v>
      </c>
      <c r="B16" s="87" t="s">
        <v>28</v>
      </c>
      <c r="C16" s="88" t="s">
        <v>29</v>
      </c>
      <c r="D16" s="89">
        <f>SUM(ведомственная!G46)</f>
        <v>17056.399999999998</v>
      </c>
      <c r="F16" s="94"/>
      <c r="H16" s="92"/>
    </row>
    <row r="17" spans="1:4" s="90" customFormat="1" ht="15.75" customHeight="1" hidden="1">
      <c r="A17" s="95" t="s">
        <v>62</v>
      </c>
      <c r="B17" s="24" t="s">
        <v>25</v>
      </c>
      <c r="C17" s="85" t="s">
        <v>26</v>
      </c>
      <c r="D17" s="96">
        <f>D18</f>
        <v>0</v>
      </c>
    </row>
    <row r="18" spans="1:4" s="90" customFormat="1" ht="18" customHeight="1" hidden="1">
      <c r="A18" s="87" t="s">
        <v>63</v>
      </c>
      <c r="B18" s="24" t="s">
        <v>115</v>
      </c>
      <c r="C18" s="85" t="s">
        <v>26</v>
      </c>
      <c r="D18" s="96">
        <f>D21+D19</f>
        <v>0</v>
      </c>
    </row>
    <row r="19" spans="1:4" s="90" customFormat="1" ht="51.75" customHeight="1" hidden="1">
      <c r="A19" s="87" t="s">
        <v>64</v>
      </c>
      <c r="B19" s="24" t="s">
        <v>122</v>
      </c>
      <c r="C19" s="85" t="s">
        <v>26</v>
      </c>
      <c r="D19" s="96">
        <f>SUM(D20)</f>
        <v>0</v>
      </c>
    </row>
    <row r="20" spans="1:4" s="90" customFormat="1" ht="25.5" customHeight="1" hidden="1">
      <c r="A20" s="87" t="s">
        <v>153</v>
      </c>
      <c r="B20" s="24" t="s">
        <v>112</v>
      </c>
      <c r="C20" s="85" t="s">
        <v>26</v>
      </c>
      <c r="D20" s="96">
        <v>0</v>
      </c>
    </row>
    <row r="21" spans="1:4" s="90" customFormat="1" ht="29.25" customHeight="1" hidden="1">
      <c r="A21" s="87" t="s">
        <v>158</v>
      </c>
      <c r="B21" s="24" t="s">
        <v>125</v>
      </c>
      <c r="C21" s="85" t="s">
        <v>26</v>
      </c>
      <c r="D21" s="96">
        <f>SUM(D22)</f>
        <v>0</v>
      </c>
    </row>
    <row r="22" spans="1:4" s="90" customFormat="1" ht="25.5" hidden="1">
      <c r="A22" s="87" t="s">
        <v>159</v>
      </c>
      <c r="B22" s="24" t="s">
        <v>113</v>
      </c>
      <c r="C22" s="88" t="s">
        <v>26</v>
      </c>
      <c r="D22" s="89">
        <v>0</v>
      </c>
    </row>
    <row r="23" spans="1:4" s="90" customFormat="1" ht="16.5" customHeight="1">
      <c r="A23" s="93" t="s">
        <v>62</v>
      </c>
      <c r="B23" s="87" t="s">
        <v>32</v>
      </c>
      <c r="C23" s="88" t="s">
        <v>33</v>
      </c>
      <c r="D23" s="89">
        <f>SUM(ведомственная!G67)</f>
        <v>100</v>
      </c>
    </row>
    <row r="24" spans="1:4" s="90" customFormat="1" ht="16.5" customHeight="1">
      <c r="A24" s="93" t="s">
        <v>154</v>
      </c>
      <c r="B24" s="93" t="s">
        <v>35</v>
      </c>
      <c r="C24" s="88" t="s">
        <v>36</v>
      </c>
      <c r="D24" s="89">
        <f>SUM(ведомственная!G32+ведомственная!G71)</f>
        <v>112</v>
      </c>
    </row>
    <row r="25" spans="1:4" s="39" customFormat="1" ht="30" customHeight="1">
      <c r="A25" s="35" t="s">
        <v>22</v>
      </c>
      <c r="B25" s="15" t="s">
        <v>45</v>
      </c>
      <c r="C25" s="16" t="s">
        <v>46</v>
      </c>
      <c r="D25" s="4">
        <f>D26</f>
        <v>310</v>
      </c>
    </row>
    <row r="26" spans="1:4" s="90" customFormat="1" ht="30.75" customHeight="1">
      <c r="A26" s="93" t="s">
        <v>11</v>
      </c>
      <c r="B26" s="87" t="s">
        <v>47</v>
      </c>
      <c r="C26" s="85" t="s">
        <v>48</v>
      </c>
      <c r="D26" s="89">
        <f>SUM(ведомственная!G76)</f>
        <v>310</v>
      </c>
    </row>
    <row r="27" spans="1:4" s="97" customFormat="1" ht="18.75" customHeight="1">
      <c r="A27" s="15" t="s">
        <v>44</v>
      </c>
      <c r="B27" s="21" t="s">
        <v>49</v>
      </c>
      <c r="C27" s="6" t="s">
        <v>50</v>
      </c>
      <c r="D27" s="8">
        <f>D28</f>
        <v>1108.8</v>
      </c>
    </row>
    <row r="28" spans="1:9" s="90" customFormat="1" ht="16.5" customHeight="1">
      <c r="A28" s="87">
        <v>1</v>
      </c>
      <c r="B28" s="24" t="s">
        <v>51</v>
      </c>
      <c r="C28" s="85" t="s">
        <v>52</v>
      </c>
      <c r="D28" s="96">
        <f>SUM(ведомственная!G84)</f>
        <v>1108.8</v>
      </c>
      <c r="G28" s="92"/>
      <c r="H28" s="98"/>
      <c r="I28" s="92"/>
    </row>
    <row r="29" spans="1:4" s="39" customFormat="1" ht="18" customHeight="1">
      <c r="A29" s="15" t="s">
        <v>141</v>
      </c>
      <c r="B29" s="15" t="s">
        <v>53</v>
      </c>
      <c r="C29" s="16" t="s">
        <v>54</v>
      </c>
      <c r="D29" s="4">
        <f>D30</f>
        <v>72779</v>
      </c>
    </row>
    <row r="30" spans="1:4" s="90" customFormat="1" ht="16.5" customHeight="1">
      <c r="A30" s="95" t="s">
        <v>11</v>
      </c>
      <c r="B30" s="87" t="s">
        <v>55</v>
      </c>
      <c r="C30" s="88" t="s">
        <v>56</v>
      </c>
      <c r="D30" s="89">
        <f>SUM(ведомственная!G89)</f>
        <v>72779</v>
      </c>
    </row>
    <row r="31" spans="1:8" s="39" customFormat="1" ht="18" customHeight="1">
      <c r="A31" s="35" t="s">
        <v>65</v>
      </c>
      <c r="B31" s="15" t="s">
        <v>66</v>
      </c>
      <c r="C31" s="16" t="s">
        <v>67</v>
      </c>
      <c r="D31" s="4">
        <f>D32+D33</f>
        <v>1271.2</v>
      </c>
      <c r="H31" s="42"/>
    </row>
    <row r="32" spans="1:7" s="90" customFormat="1" ht="29.25" customHeight="1">
      <c r="A32" s="93" t="s">
        <v>11</v>
      </c>
      <c r="B32" s="87" t="s">
        <v>99</v>
      </c>
      <c r="C32" s="88" t="s">
        <v>100</v>
      </c>
      <c r="D32" s="89">
        <f>SUM(ведомственная!G105)</f>
        <v>125</v>
      </c>
      <c r="F32" s="99"/>
      <c r="G32" s="92"/>
    </row>
    <row r="33" spans="1:7" s="90" customFormat="1" ht="18" customHeight="1">
      <c r="A33" s="93" t="s">
        <v>16</v>
      </c>
      <c r="B33" s="87" t="s">
        <v>397</v>
      </c>
      <c r="C33" s="88" t="s">
        <v>398</v>
      </c>
      <c r="D33" s="89">
        <f>SUM(ведомственная!G109)</f>
        <v>1146.2</v>
      </c>
      <c r="F33" s="99"/>
      <c r="G33" s="92"/>
    </row>
    <row r="34" spans="1:4" s="39" customFormat="1" ht="18" customHeight="1">
      <c r="A34" s="15" t="s">
        <v>140</v>
      </c>
      <c r="B34" s="15" t="s">
        <v>109</v>
      </c>
      <c r="C34" s="16" t="s">
        <v>69</v>
      </c>
      <c r="D34" s="4">
        <f>D35</f>
        <v>7342.5</v>
      </c>
    </row>
    <row r="35" spans="1:4" s="90" customFormat="1" ht="16.5" customHeight="1">
      <c r="A35" s="87" t="s">
        <v>11</v>
      </c>
      <c r="B35" s="87" t="s">
        <v>70</v>
      </c>
      <c r="C35" s="88" t="s">
        <v>71</v>
      </c>
      <c r="D35" s="89">
        <f>SUM(ведомственная!G126)</f>
        <v>7342.5</v>
      </c>
    </row>
    <row r="36" spans="1:4" s="39" customFormat="1" ht="21" customHeight="1">
      <c r="A36" s="15" t="s">
        <v>68</v>
      </c>
      <c r="B36" s="15" t="s">
        <v>72</v>
      </c>
      <c r="C36" s="16" t="s">
        <v>73</v>
      </c>
      <c r="D36" s="4">
        <f>D37+D38</f>
        <v>12135</v>
      </c>
    </row>
    <row r="37" spans="1:4" s="90" customFormat="1" ht="16.5" customHeight="1">
      <c r="A37" s="87" t="s">
        <v>11</v>
      </c>
      <c r="B37" s="87" t="s">
        <v>96</v>
      </c>
      <c r="C37" s="88" t="s">
        <v>97</v>
      </c>
      <c r="D37" s="89">
        <f>SUM(ведомственная!G134)</f>
        <v>645.9</v>
      </c>
    </row>
    <row r="38" spans="1:4" s="90" customFormat="1" ht="16.5" customHeight="1">
      <c r="A38" s="24" t="s">
        <v>16</v>
      </c>
      <c r="B38" s="87" t="s">
        <v>74</v>
      </c>
      <c r="C38" s="88" t="s">
        <v>75</v>
      </c>
      <c r="D38" s="89">
        <f>SUM(ведомственная!G138)</f>
        <v>11489.1</v>
      </c>
    </row>
    <row r="39" spans="1:5" s="97" customFormat="1" ht="18" customHeight="1">
      <c r="A39" s="15" t="s">
        <v>142</v>
      </c>
      <c r="B39" s="15" t="s">
        <v>77</v>
      </c>
      <c r="C39" s="16" t="s">
        <v>78</v>
      </c>
      <c r="D39" s="4">
        <f>D40</f>
        <v>2724.4</v>
      </c>
      <c r="E39" s="39"/>
    </row>
    <row r="40" spans="1:4" s="90" customFormat="1" ht="16.5" customHeight="1">
      <c r="A40" s="87" t="s">
        <v>11</v>
      </c>
      <c r="B40" s="87" t="s">
        <v>79</v>
      </c>
      <c r="C40" s="88" t="s">
        <v>80</v>
      </c>
      <c r="D40" s="89">
        <f>SUM(ведомственная!G146)</f>
        <v>2724.4</v>
      </c>
    </row>
    <row r="41" spans="1:5" s="97" customFormat="1" ht="22.5" customHeight="1">
      <c r="A41" s="80" t="s">
        <v>76</v>
      </c>
      <c r="B41" s="21" t="s">
        <v>81</v>
      </c>
      <c r="C41" s="6" t="s">
        <v>82</v>
      </c>
      <c r="D41" s="4">
        <f>D42</f>
        <v>2348.2</v>
      </c>
      <c r="E41" s="39"/>
    </row>
    <row r="42" spans="1:4" s="90" customFormat="1" ht="16.5" customHeight="1">
      <c r="A42" s="87">
        <v>1</v>
      </c>
      <c r="B42" s="87" t="s">
        <v>83</v>
      </c>
      <c r="C42" s="88" t="s">
        <v>84</v>
      </c>
      <c r="D42" s="89">
        <f>SUM(ведомственная!G151)</f>
        <v>2348.2</v>
      </c>
    </row>
    <row r="43" spans="1:6" ht="28.5" customHeight="1" hidden="1">
      <c r="A43" s="5" t="s">
        <v>30</v>
      </c>
      <c r="B43" s="24" t="s">
        <v>88</v>
      </c>
      <c r="C43" s="2" t="s">
        <v>84</v>
      </c>
      <c r="D43" s="26">
        <f>D44</f>
        <v>0</v>
      </c>
      <c r="F43" s="20"/>
    </row>
    <row r="44" spans="1:4" ht="30" customHeight="1" hidden="1">
      <c r="A44" s="5" t="s">
        <v>31</v>
      </c>
      <c r="B44" s="23" t="s">
        <v>125</v>
      </c>
      <c r="C44" s="2" t="s">
        <v>84</v>
      </c>
      <c r="D44" s="26">
        <f>SUM(D45)</f>
        <v>0</v>
      </c>
    </row>
    <row r="45" spans="1:4" ht="29.25" customHeight="1" hidden="1">
      <c r="A45" s="5" t="s">
        <v>134</v>
      </c>
      <c r="B45" s="23" t="s">
        <v>113</v>
      </c>
      <c r="C45" s="2" t="s">
        <v>84</v>
      </c>
      <c r="D45" s="26">
        <v>0</v>
      </c>
    </row>
    <row r="46" spans="1:4" ht="15.75" customHeight="1">
      <c r="A46" s="46"/>
      <c r="B46" s="47" t="s">
        <v>85</v>
      </c>
      <c r="C46" s="49"/>
      <c r="D46" s="4">
        <f>D13+D25+D27+D29+D31+D34+D36+D39+D41</f>
        <v>120586.99999999999</v>
      </c>
    </row>
    <row r="47" spans="1:4" ht="15.75">
      <c r="A47" s="52"/>
      <c r="B47" s="53"/>
      <c r="C47" s="55"/>
      <c r="D47" s="42"/>
    </row>
    <row r="48" spans="1:4" ht="12.75">
      <c r="A48" s="169"/>
      <c r="B48" s="169"/>
      <c r="C48" s="169"/>
      <c r="D48" s="169"/>
    </row>
    <row r="49" spans="1:3" ht="12.75">
      <c r="A49" s="81"/>
      <c r="B49" s="7"/>
      <c r="C49" s="7"/>
    </row>
    <row r="50" spans="1:4" ht="12.75">
      <c r="A50" s="169"/>
      <c r="B50" s="169"/>
      <c r="C50" s="169"/>
      <c r="D50" s="169"/>
    </row>
  </sheetData>
  <sheetProtection/>
  <mergeCells count="12">
    <mergeCell ref="A50:D50"/>
    <mergeCell ref="A1:D1"/>
    <mergeCell ref="A7:D7"/>
    <mergeCell ref="A9:D9"/>
    <mergeCell ref="A10:D10"/>
    <mergeCell ref="B11:D11"/>
    <mergeCell ref="A3:D3"/>
    <mergeCell ref="A4:D4"/>
    <mergeCell ref="A5:D5"/>
    <mergeCell ref="A8:D8"/>
    <mergeCell ref="A6:D6"/>
    <mergeCell ref="A48:D48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24.7109375" style="0" customWidth="1"/>
    <col min="2" max="2" width="47.140625" style="0" customWidth="1"/>
    <col min="3" max="3" width="14.28125" style="0" customWidth="1"/>
    <col min="4" max="4" width="9.140625" style="0" hidden="1" customWidth="1"/>
  </cols>
  <sheetData>
    <row r="1" spans="1:5" ht="12.75">
      <c r="A1" s="172" t="s">
        <v>359</v>
      </c>
      <c r="B1" s="172"/>
      <c r="C1" s="172"/>
      <c r="D1" s="10"/>
      <c r="E1" s="10"/>
    </row>
    <row r="2" spans="1:5" ht="12.75">
      <c r="A2" s="9"/>
      <c r="B2" s="9"/>
      <c r="C2" s="9"/>
      <c r="D2" s="10"/>
      <c r="E2" s="10"/>
    </row>
    <row r="3" spans="1:11" ht="41.25" customHeight="1">
      <c r="A3" s="170" t="s">
        <v>420</v>
      </c>
      <c r="B3" s="171"/>
      <c r="C3" s="171"/>
      <c r="D3" s="171"/>
      <c r="E3" s="100"/>
      <c r="F3" s="100"/>
      <c r="G3" s="10"/>
      <c r="H3" s="10"/>
      <c r="I3" s="10"/>
      <c r="J3" s="10"/>
      <c r="K3" s="10"/>
    </row>
    <row r="4" spans="1:7" s="101" customFormat="1" ht="15" customHeight="1">
      <c r="A4" s="170" t="s">
        <v>233</v>
      </c>
      <c r="B4" s="171"/>
      <c r="C4" s="171"/>
      <c r="D4" s="171"/>
      <c r="E4" s="100"/>
      <c r="F4" s="100"/>
      <c r="G4" s="100"/>
    </row>
    <row r="5" spans="1:7" s="101" customFormat="1" ht="13.5" customHeight="1">
      <c r="A5" s="170" t="s">
        <v>86</v>
      </c>
      <c r="B5" s="171"/>
      <c r="C5" s="171"/>
      <c r="D5" s="171"/>
      <c r="E5" s="100"/>
      <c r="F5" s="100"/>
      <c r="G5" s="100"/>
    </row>
    <row r="6" spans="1:7" s="101" customFormat="1" ht="15" customHeight="1">
      <c r="A6" s="170" t="s">
        <v>422</v>
      </c>
      <c r="B6" s="171"/>
      <c r="C6" s="171"/>
      <c r="D6" s="171"/>
      <c r="E6" s="100"/>
      <c r="F6" s="100"/>
      <c r="G6" s="100"/>
    </row>
    <row r="7" spans="1:5" ht="24" customHeight="1">
      <c r="A7" s="170" t="s">
        <v>384</v>
      </c>
      <c r="B7" s="170"/>
      <c r="C7" s="170"/>
      <c r="D7" s="10"/>
      <c r="E7" s="10"/>
    </row>
    <row r="8" spans="1:5" ht="13.5" customHeight="1">
      <c r="A8" s="170" t="s">
        <v>424</v>
      </c>
      <c r="B8" s="170"/>
      <c r="C8" s="170"/>
      <c r="D8" s="10"/>
      <c r="E8" s="10"/>
    </row>
    <row r="9" spans="1:5" ht="17.25" customHeight="1">
      <c r="A9" s="170"/>
      <c r="B9" s="171"/>
      <c r="C9" s="171"/>
      <c r="D9" s="10"/>
      <c r="E9" s="10"/>
    </row>
    <row r="10" spans="1:3" ht="18" customHeight="1">
      <c r="A10" s="165" t="s">
        <v>360</v>
      </c>
      <c r="B10" s="174"/>
      <c r="C10" s="174"/>
    </row>
    <row r="11" spans="1:3" ht="15" customHeight="1">
      <c r="A11" s="165" t="s">
        <v>86</v>
      </c>
      <c r="B11" s="174"/>
      <c r="C11" s="174"/>
    </row>
    <row r="12" spans="1:3" ht="15" customHeight="1">
      <c r="A12" s="165" t="s">
        <v>388</v>
      </c>
      <c r="B12" s="174"/>
      <c r="C12" s="174"/>
    </row>
    <row r="13" spans="2:3" ht="17.25" customHeight="1">
      <c r="B13" s="57"/>
      <c r="C13" s="151" t="s">
        <v>361</v>
      </c>
    </row>
    <row r="14" spans="1:3" ht="13.5" customHeight="1">
      <c r="A14" s="152" t="s">
        <v>235</v>
      </c>
      <c r="B14" s="153" t="s">
        <v>4</v>
      </c>
      <c r="C14" s="154" t="s">
        <v>0</v>
      </c>
    </row>
    <row r="15" spans="1:5" ht="27" customHeight="1">
      <c r="A15" s="155" t="s">
        <v>362</v>
      </c>
      <c r="B15" s="156" t="s">
        <v>363</v>
      </c>
      <c r="C15" s="157">
        <f>SUM(C16)</f>
        <v>13463.099999999962</v>
      </c>
      <c r="D15" s="17"/>
      <c r="E15" s="20"/>
    </row>
    <row r="16" spans="1:3" ht="36" customHeight="1">
      <c r="A16" s="155" t="s">
        <v>364</v>
      </c>
      <c r="B16" s="156" t="s">
        <v>365</v>
      </c>
      <c r="C16" s="157">
        <f>SUM(C25)</f>
        <v>13463.099999999962</v>
      </c>
    </row>
    <row r="17" spans="1:3" ht="24" customHeight="1">
      <c r="A17" s="158" t="s">
        <v>366</v>
      </c>
      <c r="B17" s="159" t="s">
        <v>367</v>
      </c>
      <c r="C17" s="157">
        <f>SUM(C18)</f>
        <v>107123.90000000002</v>
      </c>
    </row>
    <row r="18" spans="1:3" ht="22.5" customHeight="1">
      <c r="A18" s="160" t="s">
        <v>368</v>
      </c>
      <c r="B18" s="161" t="s">
        <v>369</v>
      </c>
      <c r="C18" s="162">
        <f>SUM(C19)</f>
        <v>107123.90000000002</v>
      </c>
    </row>
    <row r="19" spans="1:3" ht="32.25" customHeight="1">
      <c r="A19" s="160" t="s">
        <v>370</v>
      </c>
      <c r="B19" s="161" t="s">
        <v>371</v>
      </c>
      <c r="C19" s="162">
        <f>SUM(C20)</f>
        <v>107123.90000000002</v>
      </c>
    </row>
    <row r="20" spans="1:3" ht="56.25" customHeight="1">
      <c r="A20" s="158" t="s">
        <v>372</v>
      </c>
      <c r="B20" s="159" t="s">
        <v>373</v>
      </c>
      <c r="C20" s="163">
        <f>SUM(доходы!D81)</f>
        <v>107123.90000000002</v>
      </c>
    </row>
    <row r="21" spans="1:3" ht="27" customHeight="1">
      <c r="A21" s="158" t="s">
        <v>374</v>
      </c>
      <c r="B21" s="159" t="s">
        <v>375</v>
      </c>
      <c r="C21" s="157">
        <f>SUM(C22)</f>
        <v>120586.99999999999</v>
      </c>
    </row>
    <row r="22" spans="1:3" ht="27" customHeight="1">
      <c r="A22" s="160" t="s">
        <v>376</v>
      </c>
      <c r="B22" s="161" t="s">
        <v>377</v>
      </c>
      <c r="C22" s="162">
        <f>SUM(C23)</f>
        <v>120586.99999999999</v>
      </c>
    </row>
    <row r="23" spans="1:3" ht="33" customHeight="1">
      <c r="A23" s="160" t="s">
        <v>378</v>
      </c>
      <c r="B23" s="161" t="s">
        <v>379</v>
      </c>
      <c r="C23" s="162">
        <f>SUM(C24)</f>
        <v>120586.99999999999</v>
      </c>
    </row>
    <row r="24" spans="1:3" ht="52.5" customHeight="1">
      <c r="A24" s="158" t="s">
        <v>380</v>
      </c>
      <c r="B24" s="159" t="s">
        <v>381</v>
      </c>
      <c r="C24" s="163">
        <f>SUM(ведомственная!G158)</f>
        <v>120586.99999999999</v>
      </c>
    </row>
    <row r="25" spans="1:3" ht="19.5" customHeight="1">
      <c r="A25" s="176" t="s">
        <v>382</v>
      </c>
      <c r="B25" s="176"/>
      <c r="C25" s="157">
        <f>SUM(C21-C17)</f>
        <v>13463.099999999962</v>
      </c>
    </row>
    <row r="26" spans="2:3" ht="14.25" customHeight="1">
      <c r="B26" s="57"/>
      <c r="C26" s="164"/>
    </row>
    <row r="27" spans="2:3" ht="19.5" customHeight="1">
      <c r="B27" s="57"/>
      <c r="C27" s="164"/>
    </row>
    <row r="28" spans="2:3" ht="14.25" customHeight="1">
      <c r="B28" s="57"/>
      <c r="C28" s="164"/>
    </row>
    <row r="29" spans="2:3" ht="14.25" customHeight="1">
      <c r="B29" s="57"/>
      <c r="C29" s="164"/>
    </row>
    <row r="30" spans="2:3" ht="15.75" customHeight="1">
      <c r="B30" s="57"/>
      <c r="C30" s="57"/>
    </row>
  </sheetData>
  <sheetProtection/>
  <mergeCells count="12">
    <mergeCell ref="A1:C1"/>
    <mergeCell ref="A7:C7"/>
    <mergeCell ref="A9:C9"/>
    <mergeCell ref="A10:C10"/>
    <mergeCell ref="A11:C11"/>
    <mergeCell ref="A8:C8"/>
    <mergeCell ref="A12:C12"/>
    <mergeCell ref="A25:B25"/>
    <mergeCell ref="A3:D3"/>
    <mergeCell ref="A4:D4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2017-04-13T09:43:10Z</cp:lastPrinted>
  <dcterms:created xsi:type="dcterms:W3CDTF">1996-10-08T23:32:33Z</dcterms:created>
  <dcterms:modified xsi:type="dcterms:W3CDTF">2017-04-13T09:44:29Z</dcterms:modified>
  <cp:category/>
  <cp:version/>
  <cp:contentType/>
  <cp:contentStatus/>
</cp:coreProperties>
</file>