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<sst xmlns="http://schemas.openxmlformats.org/spreadsheetml/2006/main" count="545" uniqueCount="423">
  <si>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</si>
  <si>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</si>
  <si>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</si>
  <si>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</si>
  <si>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</si>
  <si>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</si>
  <si>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</si>
  <si>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</si>
  <si>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</si>
  <si>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</si>
  <si>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</si>
  <si>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</si>
  <si>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</si>
  <si>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</si>
  <si>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</si>
  <si>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</si>
  <si>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</si>
  <si>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</si>
  <si>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</si>
  <si>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</si>
  <si>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</si>
  <si>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</si>
  <si>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</si>
  <si>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</si>
  <si>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</si>
  <si>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</si>
  <si>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</si>
  <si>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</si>
  <si>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</si>
  <si>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</si>
  <si>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</si>
  <si>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</si>
  <si>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</si>
  <si>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</si>
  <si>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</si>
  <si>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</si>
  <si>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</si>
  <si>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</si>
  <si>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</si>
  <si>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</si>
  <si>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</si>
  <si>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</si>
  <si>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</si>
  <si>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</si>
  <si>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</si>
  <si>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</si>
  <si>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</si>
  <si>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</si>
  <si>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</si>
  <si>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</si>
  <si>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</si>
  <si>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</si>
  <si>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</si>
  <si>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</si>
  <si>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</si>
  <si>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</si>
  <si>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</si>
  <si>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</si>
  <si>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</si>
  <si>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</si>
  <si>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</si>
  <si>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</si>
  <si>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</si>
  <si>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</si>
  <si>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</si>
  <si>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</si>
  <si>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</si>
  <si>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</si>
  <si>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</si>
  <si>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</si>
  <si>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</si>
  <si>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</si>
  <si>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</si>
  <si>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</si>
  <si>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</si>
  <si>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</si>
  <si>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</si>
  <si>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</si>
  <si>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</si>
  <si>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</si>
  <si>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</si>
  <si>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</si>
  <si>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</si>
  <si>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</si>
  <si>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</si>
  <si>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</si>
  <si>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</si>
  <si>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</si>
  <si>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</si>
  <si>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</si>
  <si>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</si>
  <si>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</si>
  <si>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</si>
  <si>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</si>
  <si>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</si>
  <si>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</si>
  <si>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</si>
  <si>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</si>
  <si>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</si>
  <si>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</si>
  <si>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</si>
  <si>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</si>
  <si>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</si>
  <si>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</si>
  <si>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</si>
  <si>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</si>
  <si>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</si>
  <si>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</si>
  <si>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</si>
  <si>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</si>
  <si>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</si>
  <si>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</si>
  <si>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</si>
  <si>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</si>
  <si>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</si>
  <si>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</si>
  <si>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</si>
  <si>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</si>
  <si>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</si>
  <si>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</si>
  <si>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</si>
  <si>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</si>
  <si>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</si>
  <si>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</si>
  <si>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</si>
  <si>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</si>
  <si>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</si>
  <si>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</si>
  <si>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</si>
  <si>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</si>
  <si>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</si>
  <si>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</si>
  <si>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</si>
  <si>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</si>
  <si>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</si>
  <si>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</si>
  <si>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</si>
  <si>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</si>
  <si>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</si>
  <si>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</si>
  <si>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</si>
  <si>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</si>
  <si>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</si>
  <si>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</si>
  <si>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</si>
  <si>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</si>
  <si>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</si>
  <si>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</si>
  <si>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</si>
  <si>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</si>
  <si>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</si>
  <si>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</si>
  <si>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</si>
  <si>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</si>
  <si>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</si>
  <si>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</si>
  <si>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</si>
  <si>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</si>
  <si>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</si>
  <si>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</si>
  <si>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</si>
  <si>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</si>
  <si>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</si>
  <si>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</si>
  <si>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</si>
  <si>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</si>
  <si>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</si>
  <si>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</si>
  <si>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</si>
  <si>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</si>
  <si>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</si>
  <si>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</si>
  <si>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</si>
  <si>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</si>
  <si>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</si>
  <si>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</si>
  <si>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</si>
  <si>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</si>
  <si>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</si>
  <si>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</si>
  <si>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</si>
  <si>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</si>
  <si>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</si>
  <si>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</si>
  <si>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</si>
  <si>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</si>
  <si>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</si>
  <si>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</si>
  <si>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</si>
  <si>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</si>
  <si>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</si>
  <si>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</si>
  <si>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</si>
  <si>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</si>
  <si>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</si>
  <si>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</si>
  <si>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</si>
  <si>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</si>
  <si>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</si>
  <si>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</si>
  <si>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</si>
  <si>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</si>
  <si>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</si>
  <si>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</si>
  <si>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</si>
  <si>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</si>
  <si>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</si>
  <si>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</si>
  <si>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</si>
  <si>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</si>
  <si>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</si>
  <si>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</si>
  <si>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</si>
  <si>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</si>
  <si>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</si>
  <si>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</si>
  <si>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</si>
  <si>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</si>
  <si>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</si>
  <si>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</si>
  <si>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</si>
  <si>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</si>
  <si>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</si>
  <si>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</si>
  <si>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</si>
  <si>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</si>
  <si>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</si>
  <si>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</si>
  <si>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</si>
  <si>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</si>
  <si>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</si>
  <si>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</si>
  <si>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</si>
  <si>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</si>
  <si>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</si>
  <si>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</si>
  <si>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</si>
  <si>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</si>
  <si>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</si>
  <si>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</si>
  <si>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</si>
  <si>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</si>
  <si>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</si>
  <si>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</si>
  <si>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</si>
  <si>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</si>
  <si>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</si>
  <si>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</si>
  <si>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</si>
  <si>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</si>
  <si>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</si>
  <si>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</si>
  <si>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</si>
  <si>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</si>
  <si>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</si>
  <si>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</si>
  <si>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</si>
  <si>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</si>
  <si>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</si>
  <si>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</si>
  <si>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</si>
  <si>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</si>
  <si>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</si>
  <si>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</si>
  <si>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</si>
  <si>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</si>
  <si>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</si>
  <si>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</si>
  <si>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</si>
  <si>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</si>
  <si>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</si>
  <si>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</si>
  <si>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</si>
  <si>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</si>
  <si>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</si>
  <si>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</si>
  <si>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</si>
  <si>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</si>
  <si>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</si>
  <si>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</si>
  <si>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</si>
  <si>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</si>
  <si>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</si>
  <si>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</si>
  <si>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</si>
  <si>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</si>
  <si>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</si>
  <si>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</si>
  <si>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</si>
  <si>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</si>
  <si>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</si>
  <si>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</si>
  <si>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</si>
  <si>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</si>
  <si>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</si>
  <si>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</si>
  <si>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</si>
  <si>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</si>
  <si>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</si>
  <si>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</si>
  <si>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</si>
  <si>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</si>
  <si>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</si>
  <si>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</si>
  <si>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</si>
  <si>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</si>
  <si>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</si>
  <si>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</si>
  <si>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</si>
  <si>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</si>
  <si>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</si>
  <si>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</si>
  <si>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</si>
  <si>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</si>
  <si>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</si>
  <si>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</si>
  <si>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</si>
  <si>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</si>
  <si>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</si>
  <si>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</si>
  <si>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</si>
  <si>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</si>
  <si>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</si>
  <si>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</si>
  <si>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</si>
  <si>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</si>
  <si>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</si>
  <si>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</si>
  <si>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</si>
  <si>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</si>
  <si>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</si>
  <si>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</si>
  <si>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</si>
  <si>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</si>
  <si>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</si>
  <si>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</si>
  <si>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</si>
  <si>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</si>
  <si>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</si>
  <si>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</si>
  <si>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</si>
  <si>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</si>
  <si>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</si>
  <si>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</si>
  <si>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</si>
  <si>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</si>
  <si>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</si>
  <si>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</si>
  <si>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</si>
  <si>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</si>
  <si>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</si>
  <si>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</si>
  <si>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</si>
  <si>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</si>
  <si>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</si>
  <si>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</si>
  <si>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</si>
  <si>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</si>
  <si>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</si>
  <si>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</si>
  <si>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</si>
  <si>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</si>
  <si>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</si>
  <si>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</si>
  <si>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</si>
  <si>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</si>
  <si>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</si>
  <si>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</si>
  <si>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</si>
  <si>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</si>
  <si>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</si>
  <si>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000  1 16 33000 00 0000 140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</si>
  <si>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</si>
  <si>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</si>
  <si>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</si>
  <si>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</si>
  <si>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</si>
  <si>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</si>
  <si>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</si>
  <si>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</si>
  <si>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</si>
  <si>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</si>
  <si>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</si>
  <si>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000  2 02 10000 00 0000 151</t>
  </si>
  <si>
    <t>000  2 02 15001 00 0000 151</t>
  </si>
  <si>
    <t>939  2 02 15001 03 0000 151</t>
  </si>
  <si>
    <t>000 2 02 30000 00 0000 151</t>
  </si>
  <si>
    <t>000 2 02 30024 00 0000 151</t>
  </si>
  <si>
    <t>939 2 02 30024 03 0100 151</t>
  </si>
  <si>
    <t>939 2 02 30024 03 0200 151</t>
  </si>
  <si>
    <t>000 2 02 30027 00 0000 151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</si>
  <si>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</si>
  <si>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</si>
  <si>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</si>
  <si>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</si>
  <si>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</si>
  <si>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939 0709 43100 00191</t>
  </si>
  <si>
    <t>939 0709 43100 00191 200</t>
  </si>
  <si>
    <t>939 0709 43100 00191 240</t>
  </si>
  <si>
    <t>939 0709 43100 00191 244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</si>
  <si>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</si>
  <si>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</si>
  <si>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</si>
  <si>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</si>
  <si>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</si>
  <si>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</si>
  <si>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</si>
  <si>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</si>
  <si>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</si>
  <si>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</si>
  <si>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</si>
  <si>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</si>
  <si>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</si>
  <si>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</si>
  <si>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</si>
  <si>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</si>
  <si>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</si>
  <si>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</si>
  <si>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Изменение остатков средств на счетах по учету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</si>
  <si>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</si>
  <si>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</si>
  <si>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муниципального округа СОСНОВАЯ ПОЛЯНА на 1 марта 2017 года.</t>
  </si>
  <si>
    <t>муниципального округа СОСНОВАЯ ПОЛЯНА на 1 марта 2017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</si>
</sst>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2" t="s">
        <v>49</v>
      </c>
      <c r="B1" s="92"/>
      <c r="C1" s="92"/>
      <c r="D1" s="92"/>
    </row>
    <row r="2" spans="1:4" ht="15" customHeight="1">
      <c r="A2" s="92" t="s">
        <v>48</v>
      </c>
      <c r="B2" s="92"/>
      <c r="C2" s="92"/>
      <c r="D2" s="92"/>
    </row>
    <row r="3" spans="1:4" ht="14.25" customHeight="1">
      <c r="A3" s="92" t="s">
        <v>421</v>
      </c>
      <c r="B3" s="92"/>
      <c r="C3" s="92"/>
      <c r="D3" s="92"/>
    </row>
    <row r="4" spans="1:4" ht="20.25" customHeight="1">
      <c r="A4" s="93" t="s">
        <v>80</v>
      </c>
      <c r="B4" s="93"/>
      <c r="C4" s="93"/>
      <c r="D4" s="93"/>
    </row>
    <row r="5" spans="1:4" ht="68.25" customHeight="1">
      <c r="A5" s="1" t="s">
        <v>13</v>
      </c>
      <c r="B5" s="1" t="s">
        <v>4</v>
      </c>
      <c r="C5" s="2" t="s">
        <v>178</v>
      </c>
      <c r="D5" s="2" t="s">
        <v>47</v>
      </c>
    </row>
    <row r="6" spans="1:4" ht="12.75">
      <c r="A6" s="96" t="s">
        <v>5</v>
      </c>
      <c r="B6" s="97"/>
      <c r="C6" s="97"/>
      <c r="D6" s="98"/>
    </row>
    <row r="7" spans="1:4" ht="14.25" customHeight="1">
      <c r="A7" s="45" t="s">
        <v>216</v>
      </c>
      <c r="B7" s="15" t="s">
        <v>52</v>
      </c>
      <c r="C7" s="31">
        <f>C8+C20+C23+C31+C43</f>
        <v>75950.70000000001</v>
      </c>
      <c r="D7" s="31">
        <f>D8+D20+D23+D31+D43</f>
        <v>7845.6</v>
      </c>
    </row>
    <row r="8" spans="1:4" ht="14.25" customHeight="1">
      <c r="A8" s="45" t="s">
        <v>65</v>
      </c>
      <c r="B8" s="15" t="s">
        <v>6</v>
      </c>
      <c r="C8" s="31">
        <f>C9+C15+C18</f>
        <v>66484.8</v>
      </c>
      <c r="D8" s="31">
        <f>D9+D15+D18</f>
        <v>5547.2</v>
      </c>
    </row>
    <row r="9" spans="1:4" ht="25.5" customHeight="1">
      <c r="A9" s="46" t="s">
        <v>66</v>
      </c>
      <c r="B9" s="37" t="s">
        <v>53</v>
      </c>
      <c r="C9" s="47">
        <f>C10+C11+C12+C13+C14</f>
        <v>55347.5</v>
      </c>
      <c r="D9" s="47">
        <f>D10+D11+D12+D13+D14</f>
        <v>3809.4999999999995</v>
      </c>
    </row>
    <row r="10" spans="1:4" ht="25.5" customHeight="1">
      <c r="A10" s="19" t="s">
        <v>55</v>
      </c>
      <c r="B10" s="11" t="s">
        <v>54</v>
      </c>
      <c r="C10" s="21">
        <v>38909.6</v>
      </c>
      <c r="D10" s="3">
        <v>2851.7</v>
      </c>
    </row>
    <row r="11" spans="1:4" ht="39" customHeight="1">
      <c r="A11" s="19" t="s">
        <v>77</v>
      </c>
      <c r="B11" s="11" t="s">
        <v>56</v>
      </c>
      <c r="C11" s="21">
        <v>1</v>
      </c>
      <c r="D11" s="3">
        <v>0.1</v>
      </c>
    </row>
    <row r="12" spans="1:4" ht="64.5" customHeight="1">
      <c r="A12" s="19" t="s">
        <v>57</v>
      </c>
      <c r="B12" s="11" t="s">
        <v>375</v>
      </c>
      <c r="C12" s="21">
        <v>16259.2</v>
      </c>
      <c r="D12" s="3">
        <v>775.6</v>
      </c>
    </row>
    <row r="13" spans="1:4" ht="53.25" customHeight="1">
      <c r="A13" s="19" t="s">
        <v>58</v>
      </c>
      <c r="B13" s="11" t="s">
        <v>59</v>
      </c>
      <c r="C13" s="21">
        <v>1</v>
      </c>
      <c r="D13" s="3">
        <v>0</v>
      </c>
    </row>
    <row r="14" spans="1:4" ht="39.75" customHeight="1">
      <c r="A14" s="19" t="s">
        <v>60</v>
      </c>
      <c r="B14" s="11" t="s">
        <v>376</v>
      </c>
      <c r="C14" s="21">
        <v>176.7</v>
      </c>
      <c r="D14" s="3">
        <v>182.1</v>
      </c>
    </row>
    <row r="15" spans="1:4" ht="25.5" customHeight="1">
      <c r="A15" s="46" t="s">
        <v>67</v>
      </c>
      <c r="B15" s="37" t="s">
        <v>7</v>
      </c>
      <c r="C15" s="48">
        <f>SUM(C16+C17)</f>
        <v>10420.6</v>
      </c>
      <c r="D15" s="48">
        <f>SUM(D16+D17)</f>
        <v>1682.7</v>
      </c>
    </row>
    <row r="16" spans="1:4" ht="25.5" customHeight="1">
      <c r="A16" s="19" t="s">
        <v>61</v>
      </c>
      <c r="B16" s="11" t="s">
        <v>7</v>
      </c>
      <c r="C16" s="21">
        <v>10419.6</v>
      </c>
      <c r="D16" s="3">
        <v>1682.7</v>
      </c>
    </row>
    <row r="17" spans="1:4" ht="38.25" customHeight="1">
      <c r="A17" s="19" t="s">
        <v>62</v>
      </c>
      <c r="B17" s="11" t="s">
        <v>63</v>
      </c>
      <c r="C17" s="21">
        <v>1</v>
      </c>
      <c r="D17" s="3">
        <v>0</v>
      </c>
    </row>
    <row r="18" spans="1:4" ht="27.75" customHeight="1">
      <c r="A18" s="46" t="s">
        <v>146</v>
      </c>
      <c r="B18" s="88" t="s">
        <v>148</v>
      </c>
      <c r="C18" s="48">
        <f>SUM(C19)</f>
        <v>716.7</v>
      </c>
      <c r="D18" s="48">
        <f>SUM(D19)</f>
        <v>55</v>
      </c>
    </row>
    <row r="19" spans="1:4" ht="41.25" customHeight="1">
      <c r="A19" s="19" t="s">
        <v>147</v>
      </c>
      <c r="B19" s="89" t="s">
        <v>184</v>
      </c>
      <c r="C19" s="21">
        <v>716.7</v>
      </c>
      <c r="D19" s="3">
        <v>55</v>
      </c>
    </row>
    <row r="20" spans="1:4" ht="40.5" customHeight="1">
      <c r="A20" s="46" t="s">
        <v>149</v>
      </c>
      <c r="B20" s="75" t="s">
        <v>152</v>
      </c>
      <c r="C20" s="48">
        <f>SUM(C21)</f>
        <v>0.1</v>
      </c>
      <c r="D20" s="48">
        <f>SUM(D21)</f>
        <v>0</v>
      </c>
    </row>
    <row r="21" spans="1:4" ht="19.5" customHeight="1">
      <c r="A21" s="19" t="s">
        <v>150</v>
      </c>
      <c r="B21" s="90" t="s">
        <v>153</v>
      </c>
      <c r="C21" s="21">
        <f>SUM(C22)</f>
        <v>0.1</v>
      </c>
      <c r="D21" s="21">
        <f>SUM(D22)</f>
        <v>0</v>
      </c>
    </row>
    <row r="22" spans="1:4" ht="27" customHeight="1">
      <c r="A22" s="19" t="s">
        <v>151</v>
      </c>
      <c r="B22" s="16" t="s">
        <v>14</v>
      </c>
      <c r="C22" s="21">
        <v>0.1</v>
      </c>
      <c r="D22" s="3">
        <v>0</v>
      </c>
    </row>
    <row r="23" spans="1:4" ht="27.75" customHeight="1">
      <c r="A23" s="49" t="s">
        <v>64</v>
      </c>
      <c r="B23" s="15" t="s">
        <v>377</v>
      </c>
      <c r="C23" s="34">
        <f aca="true" t="shared" si="0" ref="C23:D26">C24</f>
        <v>1908</v>
      </c>
      <c r="D23" s="34">
        <f t="shared" si="0"/>
        <v>1089.4</v>
      </c>
    </row>
    <row r="24" spans="1:4" ht="17.25" customHeight="1">
      <c r="A24" s="50" t="s">
        <v>102</v>
      </c>
      <c r="B24" s="37" t="s">
        <v>217</v>
      </c>
      <c r="C24" s="51">
        <f>C25</f>
        <v>1908</v>
      </c>
      <c r="D24" s="51">
        <f>D25</f>
        <v>1089.4</v>
      </c>
    </row>
    <row r="25" spans="1:4" ht="17.25" customHeight="1">
      <c r="A25" s="50" t="s">
        <v>154</v>
      </c>
      <c r="B25" s="37" t="s">
        <v>155</v>
      </c>
      <c r="C25" s="51">
        <f>SUM(C26)</f>
        <v>1908</v>
      </c>
      <c r="D25" s="51">
        <f>SUM(D26)</f>
        <v>1089.4</v>
      </c>
    </row>
    <row r="26" spans="1:4" ht="37.5" customHeight="1">
      <c r="A26" s="7" t="s">
        <v>100</v>
      </c>
      <c r="B26" s="11" t="s">
        <v>185</v>
      </c>
      <c r="C26" s="3">
        <f t="shared" si="0"/>
        <v>1908</v>
      </c>
      <c r="D26" s="3">
        <f t="shared" si="0"/>
        <v>1089.4</v>
      </c>
    </row>
    <row r="27" spans="1:4" ht="64.5" customHeight="1">
      <c r="A27" s="7" t="s">
        <v>101</v>
      </c>
      <c r="B27" s="11" t="s">
        <v>378</v>
      </c>
      <c r="C27" s="3">
        <v>1908</v>
      </c>
      <c r="D27" s="3">
        <v>1089.4</v>
      </c>
    </row>
    <row r="28" spans="1:4" ht="30" customHeight="1" hidden="1">
      <c r="A28" s="70" t="s">
        <v>103</v>
      </c>
      <c r="B28" s="15" t="s">
        <v>104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105</v>
      </c>
      <c r="B29" s="37" t="s">
        <v>133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106</v>
      </c>
      <c r="B30" s="11" t="s">
        <v>134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7537.8</v>
      </c>
      <c r="D31" s="34">
        <f>D32+D34+D36</f>
        <v>1209</v>
      </c>
    </row>
    <row r="32" spans="1:4" ht="67.5" customHeight="1">
      <c r="A32" s="46" t="s">
        <v>68</v>
      </c>
      <c r="B32" s="37" t="s">
        <v>9</v>
      </c>
      <c r="C32" s="51">
        <f>SUM(C33)</f>
        <v>139.9</v>
      </c>
      <c r="D32" s="51">
        <f>SUM(D33)</f>
        <v>0</v>
      </c>
    </row>
    <row r="33" spans="1:4" ht="63" customHeight="1">
      <c r="A33" s="52" t="s">
        <v>32</v>
      </c>
      <c r="B33" s="20" t="s">
        <v>9</v>
      </c>
      <c r="C33" s="22">
        <v>139.9</v>
      </c>
      <c r="D33" s="22">
        <v>0</v>
      </c>
    </row>
    <row r="34" spans="1:4" ht="67.5" customHeight="1">
      <c r="A34" s="46" t="s">
        <v>371</v>
      </c>
      <c r="B34" s="37" t="s">
        <v>373</v>
      </c>
      <c r="C34" s="51">
        <f>SUM(C35)</f>
        <v>48.4</v>
      </c>
      <c r="D34" s="51">
        <f>SUM(D35)</f>
        <v>0</v>
      </c>
    </row>
    <row r="35" spans="1:4" ht="78.75" customHeight="1">
      <c r="A35" s="52" t="s">
        <v>372</v>
      </c>
      <c r="B35" s="20" t="s">
        <v>374</v>
      </c>
      <c r="C35" s="22">
        <v>48.4</v>
      </c>
      <c r="D35" s="22">
        <v>0</v>
      </c>
    </row>
    <row r="36" spans="1:4" ht="24.75" customHeight="1">
      <c r="A36" s="46" t="s">
        <v>30</v>
      </c>
      <c r="B36" s="37" t="s">
        <v>17</v>
      </c>
      <c r="C36" s="51">
        <f>C37</f>
        <v>7349.5</v>
      </c>
      <c r="D36" s="51">
        <f>D37</f>
        <v>1209</v>
      </c>
    </row>
    <row r="37" spans="1:4" ht="51.75" customHeight="1">
      <c r="A37" s="52" t="s">
        <v>16</v>
      </c>
      <c r="B37" s="20" t="s">
        <v>186</v>
      </c>
      <c r="C37" s="22">
        <f>SUM(C38+C39+C40+C41+C42)</f>
        <v>7349.5</v>
      </c>
      <c r="D37" s="22">
        <f>SUM(D38+D39+D40+D41+D42)</f>
        <v>1209</v>
      </c>
    </row>
    <row r="38" spans="1:4" ht="53.25" customHeight="1">
      <c r="A38" s="19" t="s">
        <v>69</v>
      </c>
      <c r="B38" s="20" t="s">
        <v>72</v>
      </c>
      <c r="C38" s="3">
        <v>6759.5</v>
      </c>
      <c r="D38" s="3">
        <v>690</v>
      </c>
    </row>
    <row r="39" spans="1:4" ht="52.5" customHeight="1">
      <c r="A39" s="19" t="s">
        <v>70</v>
      </c>
      <c r="B39" s="20" t="s">
        <v>72</v>
      </c>
      <c r="C39" s="3">
        <v>400</v>
      </c>
      <c r="D39" s="3">
        <v>0</v>
      </c>
    </row>
    <row r="40" spans="1:4" ht="51.75" customHeight="1">
      <c r="A40" s="19" t="s">
        <v>368</v>
      </c>
      <c r="B40" s="20" t="s">
        <v>72</v>
      </c>
      <c r="C40" s="3">
        <v>50</v>
      </c>
      <c r="D40" s="3">
        <v>510</v>
      </c>
    </row>
    <row r="41" spans="1:4" ht="51.75" customHeight="1">
      <c r="A41" s="19" t="s">
        <v>71</v>
      </c>
      <c r="B41" s="20" t="s">
        <v>72</v>
      </c>
      <c r="C41" s="3">
        <v>130</v>
      </c>
      <c r="D41" s="3">
        <v>9</v>
      </c>
    </row>
    <row r="42" spans="1:4" ht="66.75" customHeight="1">
      <c r="A42" s="19" t="s">
        <v>156</v>
      </c>
      <c r="B42" s="89" t="s">
        <v>157</v>
      </c>
      <c r="C42" s="3">
        <v>10</v>
      </c>
      <c r="D42" s="3">
        <v>0</v>
      </c>
    </row>
    <row r="43" spans="1:4" ht="20.25" customHeight="1">
      <c r="A43" s="45" t="s">
        <v>158</v>
      </c>
      <c r="B43" s="15" t="s">
        <v>161</v>
      </c>
      <c r="C43" s="34">
        <f>C44</f>
        <v>20</v>
      </c>
      <c r="D43" s="34">
        <f>D44</f>
        <v>0</v>
      </c>
    </row>
    <row r="44" spans="1:4" ht="18.75" customHeight="1">
      <c r="A44" s="46" t="s">
        <v>159</v>
      </c>
      <c r="B44" s="88" t="s">
        <v>162</v>
      </c>
      <c r="C44" s="51">
        <f>SUM(C45)</f>
        <v>20</v>
      </c>
      <c r="D44" s="51">
        <f>SUM(D45)</f>
        <v>0</v>
      </c>
    </row>
    <row r="45" spans="1:4" ht="39.75" customHeight="1">
      <c r="A45" s="52" t="s">
        <v>160</v>
      </c>
      <c r="B45" s="89" t="s">
        <v>187</v>
      </c>
      <c r="C45" s="22">
        <v>20</v>
      </c>
      <c r="D45" s="22">
        <v>0</v>
      </c>
    </row>
    <row r="46" spans="1:4" ht="15" customHeight="1">
      <c r="A46" s="45" t="s">
        <v>74</v>
      </c>
      <c r="B46" s="15" t="s">
        <v>10</v>
      </c>
      <c r="C46" s="23">
        <f>C47</f>
        <v>29207.9</v>
      </c>
      <c r="D46" s="23">
        <f>D47</f>
        <v>4633</v>
      </c>
    </row>
    <row r="47" spans="1:4" ht="26.25" customHeight="1">
      <c r="A47" s="19" t="s">
        <v>73</v>
      </c>
      <c r="B47" s="11" t="s">
        <v>18</v>
      </c>
      <c r="C47" s="21">
        <f>C48+C51</f>
        <v>29207.9</v>
      </c>
      <c r="D47" s="21">
        <f>D48+D51</f>
        <v>4633</v>
      </c>
    </row>
    <row r="48" spans="1:4" ht="24.75" customHeight="1">
      <c r="A48" s="46" t="s">
        <v>383</v>
      </c>
      <c r="B48" s="37" t="s">
        <v>379</v>
      </c>
      <c r="C48" s="48">
        <f>C49</f>
        <v>14282.5</v>
      </c>
      <c r="D48" s="48">
        <f>D49</f>
        <v>2380.4</v>
      </c>
    </row>
    <row r="49" spans="1:4" ht="17.25" customHeight="1">
      <c r="A49" s="19" t="s">
        <v>384</v>
      </c>
      <c r="B49" s="11" t="s">
        <v>380</v>
      </c>
      <c r="C49" s="21">
        <f>C50</f>
        <v>14282.5</v>
      </c>
      <c r="D49" s="21">
        <f>D50</f>
        <v>2380.4</v>
      </c>
    </row>
    <row r="50" spans="1:4" ht="40.5" customHeight="1">
      <c r="A50" s="19" t="s">
        <v>385</v>
      </c>
      <c r="B50" s="11" t="s">
        <v>188</v>
      </c>
      <c r="C50" s="21">
        <v>14282.5</v>
      </c>
      <c r="D50" s="3">
        <v>2380.4</v>
      </c>
    </row>
    <row r="51" spans="1:4" ht="25.5" customHeight="1">
      <c r="A51" s="50" t="s">
        <v>386</v>
      </c>
      <c r="B51" s="37" t="s">
        <v>381</v>
      </c>
      <c r="C51" s="48">
        <f>C52+C55</f>
        <v>14925.400000000001</v>
      </c>
      <c r="D51" s="48">
        <f>D52+D55</f>
        <v>2252.6</v>
      </c>
    </row>
    <row r="52" spans="1:4" ht="38.25" customHeight="1">
      <c r="A52" s="53" t="s">
        <v>387</v>
      </c>
      <c r="B52" s="38" t="s">
        <v>33</v>
      </c>
      <c r="C52" s="54">
        <f>C53+C54</f>
        <v>3436.3</v>
      </c>
      <c r="D52" s="54">
        <f>D53+D54</f>
        <v>538</v>
      </c>
    </row>
    <row r="53" spans="1:4" ht="66.75" customHeight="1">
      <c r="A53" s="7" t="s">
        <v>388</v>
      </c>
      <c r="B53" s="11" t="s">
        <v>189</v>
      </c>
      <c r="C53" s="21">
        <v>3429.8</v>
      </c>
      <c r="D53" s="3">
        <v>538</v>
      </c>
    </row>
    <row r="54" spans="1:4" ht="92.25" customHeight="1">
      <c r="A54" s="7" t="s">
        <v>389</v>
      </c>
      <c r="B54" s="11" t="s">
        <v>43</v>
      </c>
      <c r="C54" s="21">
        <v>6.5</v>
      </c>
      <c r="D54" s="3">
        <v>0</v>
      </c>
    </row>
    <row r="55" spans="1:4" ht="51.75" customHeight="1">
      <c r="A55" s="53" t="s">
        <v>390</v>
      </c>
      <c r="B55" s="38" t="s">
        <v>382</v>
      </c>
      <c r="C55" s="54">
        <f>C56</f>
        <v>11489.1</v>
      </c>
      <c r="D55" s="54">
        <f>D56</f>
        <v>1714.6</v>
      </c>
    </row>
    <row r="56" spans="1:4" ht="64.5" customHeight="1">
      <c r="A56" s="7" t="s">
        <v>391</v>
      </c>
      <c r="B56" s="11" t="s">
        <v>190</v>
      </c>
      <c r="C56" s="21">
        <f>C57+C58</f>
        <v>11489.1</v>
      </c>
      <c r="D56" s="21">
        <f>D57+D58</f>
        <v>1714.6</v>
      </c>
    </row>
    <row r="57" spans="1:4" ht="40.5" customHeight="1">
      <c r="A57" s="7" t="s">
        <v>392</v>
      </c>
      <c r="B57" s="11" t="s">
        <v>191</v>
      </c>
      <c r="C57" s="21">
        <v>8098.6</v>
      </c>
      <c r="D57" s="3">
        <v>1124.8</v>
      </c>
    </row>
    <row r="58" spans="1:4" ht="41.25" customHeight="1">
      <c r="A58" s="8" t="s">
        <v>393</v>
      </c>
      <c r="B58" s="11" t="s">
        <v>192</v>
      </c>
      <c r="C58" s="21">
        <v>3390.5</v>
      </c>
      <c r="D58" s="22">
        <v>589.8</v>
      </c>
    </row>
    <row r="59" spans="1:4" ht="14.25" customHeight="1">
      <c r="A59" s="8"/>
      <c r="B59" s="15" t="s">
        <v>34</v>
      </c>
      <c r="C59" s="23">
        <f>C7+C46</f>
        <v>105158.6</v>
      </c>
      <c r="D59" s="23">
        <f>D7+D46</f>
        <v>12478.6</v>
      </c>
    </row>
    <row r="60" spans="1:4" ht="15" customHeight="1">
      <c r="A60" s="96" t="s">
        <v>11</v>
      </c>
      <c r="B60" s="97"/>
      <c r="C60" s="97"/>
      <c r="D60" s="98"/>
    </row>
    <row r="61" spans="1:4" ht="25.5" customHeight="1">
      <c r="A61" s="72" t="s">
        <v>135</v>
      </c>
      <c r="B61" s="39" t="s">
        <v>35</v>
      </c>
      <c r="C61" s="40">
        <f>C62</f>
        <v>3371.5</v>
      </c>
      <c r="D61" s="40">
        <f>D62</f>
        <v>457.79999999999995</v>
      </c>
    </row>
    <row r="62" spans="1:4" ht="15" customHeight="1">
      <c r="A62" s="73" t="s">
        <v>136</v>
      </c>
      <c r="B62" s="24" t="s">
        <v>31</v>
      </c>
      <c r="C62" s="25">
        <f>C63+C72+C89</f>
        <v>3371.5</v>
      </c>
      <c r="D62" s="25">
        <f>D63+D72+D89</f>
        <v>457.79999999999995</v>
      </c>
    </row>
    <row r="63" spans="1:4" ht="39.75" customHeight="1">
      <c r="A63" s="73" t="s">
        <v>137</v>
      </c>
      <c r="B63" s="26" t="s">
        <v>50</v>
      </c>
      <c r="C63" s="31">
        <f>C64</f>
        <v>1243.7</v>
      </c>
      <c r="D63" s="31">
        <f>D64</f>
        <v>182</v>
      </c>
    </row>
    <row r="64" spans="1:4" ht="13.5" customHeight="1">
      <c r="A64" s="73" t="s">
        <v>218</v>
      </c>
      <c r="B64" s="5" t="s">
        <v>193</v>
      </c>
      <c r="C64" s="31">
        <f>C65+C69</f>
        <v>1243.7</v>
      </c>
      <c r="D64" s="31">
        <f>D65+D69</f>
        <v>182</v>
      </c>
    </row>
    <row r="65" spans="1:4" ht="70.5" customHeight="1">
      <c r="A65" s="74" t="s">
        <v>220</v>
      </c>
      <c r="B65" s="17" t="s">
        <v>221</v>
      </c>
      <c r="C65" s="47">
        <f>C66</f>
        <v>1213.7</v>
      </c>
      <c r="D65" s="47">
        <f>D66</f>
        <v>177</v>
      </c>
    </row>
    <row r="66" spans="1:4" ht="29.25" customHeight="1">
      <c r="A66" s="76" t="s">
        <v>219</v>
      </c>
      <c r="B66" s="77" t="s">
        <v>177</v>
      </c>
      <c r="C66" s="78">
        <f>C67+C68</f>
        <v>1213.7</v>
      </c>
      <c r="D66" s="78">
        <f>D67+D68</f>
        <v>177</v>
      </c>
    </row>
    <row r="67" spans="1:4" ht="27.75" customHeight="1">
      <c r="A67" s="71" t="s">
        <v>222</v>
      </c>
      <c r="B67" s="6" t="s">
        <v>224</v>
      </c>
      <c r="C67" s="18">
        <v>942.5</v>
      </c>
      <c r="D67" s="21">
        <v>157.1</v>
      </c>
    </row>
    <row r="68" spans="1:4" ht="41.25" customHeight="1">
      <c r="A68" s="71" t="s">
        <v>223</v>
      </c>
      <c r="B68" s="6" t="s">
        <v>225</v>
      </c>
      <c r="C68" s="18">
        <v>271.2</v>
      </c>
      <c r="D68" s="21">
        <v>19.9</v>
      </c>
    </row>
    <row r="69" spans="1:4" ht="27" customHeight="1">
      <c r="A69" s="74" t="s">
        <v>226</v>
      </c>
      <c r="B69" s="17" t="s">
        <v>229</v>
      </c>
      <c r="C69" s="47">
        <f>SUM(C70)</f>
        <v>30</v>
      </c>
      <c r="D69" s="47">
        <f>SUM(D70)</f>
        <v>5</v>
      </c>
    </row>
    <row r="70" spans="1:4" ht="27.75" customHeight="1">
      <c r="A70" s="76" t="s">
        <v>227</v>
      </c>
      <c r="B70" s="77" t="s">
        <v>171</v>
      </c>
      <c r="C70" s="78">
        <f>C71</f>
        <v>30</v>
      </c>
      <c r="D70" s="78">
        <f>D71</f>
        <v>5</v>
      </c>
    </row>
    <row r="71" spans="1:4" ht="28.5" customHeight="1">
      <c r="A71" s="71" t="s">
        <v>228</v>
      </c>
      <c r="B71" s="16" t="s">
        <v>262</v>
      </c>
      <c r="C71" s="18">
        <v>30</v>
      </c>
      <c r="D71" s="18">
        <v>5</v>
      </c>
    </row>
    <row r="72" spans="1:4" ht="51.75" customHeight="1">
      <c r="A72" s="73" t="s">
        <v>139</v>
      </c>
      <c r="B72" s="26" t="s">
        <v>213</v>
      </c>
      <c r="C72" s="31">
        <f>C73+C77</f>
        <v>2055.7999999999997</v>
      </c>
      <c r="D72" s="31">
        <f>D73+D77</f>
        <v>257.79999999999995</v>
      </c>
    </row>
    <row r="73" spans="1:4" ht="81.75" customHeight="1">
      <c r="A73" s="73" t="s">
        <v>230</v>
      </c>
      <c r="B73" s="37" t="s">
        <v>194</v>
      </c>
      <c r="C73" s="31">
        <f aca="true" t="shared" si="1" ref="C73:D75">C74</f>
        <v>140.4</v>
      </c>
      <c r="D73" s="31">
        <f t="shared" si="1"/>
        <v>0</v>
      </c>
    </row>
    <row r="74" spans="1:4" ht="72.75" customHeight="1">
      <c r="A74" s="74" t="s">
        <v>231</v>
      </c>
      <c r="B74" s="17" t="s">
        <v>221</v>
      </c>
      <c r="C74" s="47">
        <f t="shared" si="1"/>
        <v>140.4</v>
      </c>
      <c r="D74" s="47">
        <f t="shared" si="1"/>
        <v>0</v>
      </c>
    </row>
    <row r="75" spans="1:4" ht="30" customHeight="1">
      <c r="A75" s="76" t="s">
        <v>232</v>
      </c>
      <c r="B75" s="77" t="s">
        <v>177</v>
      </c>
      <c r="C75" s="78">
        <f t="shared" si="1"/>
        <v>140.4</v>
      </c>
      <c r="D75" s="78">
        <f t="shared" si="1"/>
        <v>0</v>
      </c>
    </row>
    <row r="76" spans="1:4" ht="54.75" customHeight="1">
      <c r="A76" s="71" t="s">
        <v>233</v>
      </c>
      <c r="B76" s="6" t="s">
        <v>234</v>
      </c>
      <c r="C76" s="27">
        <v>140.4</v>
      </c>
      <c r="D76" s="27">
        <v>0</v>
      </c>
    </row>
    <row r="77" spans="1:4" ht="41.25" customHeight="1">
      <c r="A77" s="73" t="s">
        <v>235</v>
      </c>
      <c r="B77" s="37" t="s">
        <v>195</v>
      </c>
      <c r="C77" s="31">
        <f>C78+C82+C85</f>
        <v>1915.3999999999999</v>
      </c>
      <c r="D77" s="31">
        <f>D78+D82+D85</f>
        <v>257.79999999999995</v>
      </c>
    </row>
    <row r="78" spans="1:4" ht="72.75" customHeight="1">
      <c r="A78" s="74" t="s">
        <v>236</v>
      </c>
      <c r="B78" s="17" t="s">
        <v>221</v>
      </c>
      <c r="C78" s="47">
        <f>C79</f>
        <v>1521.6</v>
      </c>
      <c r="D78" s="47">
        <f>D79</f>
        <v>209.29999999999998</v>
      </c>
    </row>
    <row r="79" spans="1:4" ht="28.5" customHeight="1">
      <c r="A79" s="76" t="s">
        <v>237</v>
      </c>
      <c r="B79" s="77" t="s">
        <v>177</v>
      </c>
      <c r="C79" s="78">
        <f>C80+C81</f>
        <v>1521.6</v>
      </c>
      <c r="D79" s="78">
        <f>D80+D81</f>
        <v>209.29999999999998</v>
      </c>
    </row>
    <row r="80" spans="1:4" ht="28.5" customHeight="1">
      <c r="A80" s="71" t="s">
        <v>238</v>
      </c>
      <c r="B80" s="6" t="s">
        <v>224</v>
      </c>
      <c r="C80" s="18">
        <v>1168.7</v>
      </c>
      <c r="D80" s="21">
        <v>179.2</v>
      </c>
    </row>
    <row r="81" spans="1:4" ht="42.75" customHeight="1">
      <c r="A81" s="71" t="s">
        <v>239</v>
      </c>
      <c r="B81" s="6" t="s">
        <v>225</v>
      </c>
      <c r="C81" s="18">
        <v>352.9</v>
      </c>
      <c r="D81" s="18">
        <v>30.1</v>
      </c>
    </row>
    <row r="82" spans="1:4" ht="30" customHeight="1">
      <c r="A82" s="74" t="s">
        <v>240</v>
      </c>
      <c r="B82" s="17" t="s">
        <v>229</v>
      </c>
      <c r="C82" s="47">
        <f>SUM(C83)</f>
        <v>391.8</v>
      </c>
      <c r="D82" s="47">
        <f>SUM(D83)</f>
        <v>48.5</v>
      </c>
    </row>
    <row r="83" spans="1:4" ht="28.5" customHeight="1">
      <c r="A83" s="76" t="s">
        <v>241</v>
      </c>
      <c r="B83" s="77" t="s">
        <v>171</v>
      </c>
      <c r="C83" s="78">
        <f>C84</f>
        <v>391.8</v>
      </c>
      <c r="D83" s="78">
        <f>D84</f>
        <v>48.5</v>
      </c>
    </row>
    <row r="84" spans="1:4" ht="29.25" customHeight="1">
      <c r="A84" s="71" t="s">
        <v>242</v>
      </c>
      <c r="B84" s="16" t="s">
        <v>262</v>
      </c>
      <c r="C84" s="18">
        <v>391.8</v>
      </c>
      <c r="D84" s="18">
        <v>48.5</v>
      </c>
    </row>
    <row r="85" spans="1:4" ht="15.75" customHeight="1">
      <c r="A85" s="74" t="s">
        <v>243</v>
      </c>
      <c r="B85" s="17" t="s">
        <v>246</v>
      </c>
      <c r="C85" s="79">
        <f>SUM(C86)</f>
        <v>2</v>
      </c>
      <c r="D85" s="79">
        <f>SUM(D86)</f>
        <v>0</v>
      </c>
    </row>
    <row r="86" spans="1:4" ht="14.25" customHeight="1">
      <c r="A86" s="76" t="s">
        <v>244</v>
      </c>
      <c r="B86" s="77" t="s">
        <v>140</v>
      </c>
      <c r="C86" s="80">
        <f>SUM(C87+C88)</f>
        <v>2</v>
      </c>
      <c r="D86" s="80">
        <f>SUM(D87+D88)</f>
        <v>0</v>
      </c>
    </row>
    <row r="87" spans="1:4" ht="27.75" customHeight="1">
      <c r="A87" s="71" t="s">
        <v>245</v>
      </c>
      <c r="B87" s="6" t="s">
        <v>247</v>
      </c>
      <c r="C87" s="27">
        <v>1.9</v>
      </c>
      <c r="D87" s="27">
        <v>0</v>
      </c>
    </row>
    <row r="88" spans="1:4" ht="20.25" customHeight="1">
      <c r="A88" s="71" t="s">
        <v>369</v>
      </c>
      <c r="B88" s="6" t="s">
        <v>330</v>
      </c>
      <c r="C88" s="27">
        <v>0.1</v>
      </c>
      <c r="D88" s="27">
        <v>0</v>
      </c>
    </row>
    <row r="89" spans="1:4" ht="18" customHeight="1">
      <c r="A89" s="73" t="s">
        <v>248</v>
      </c>
      <c r="B89" s="26" t="s">
        <v>25</v>
      </c>
      <c r="C89" s="31">
        <f>C90</f>
        <v>72</v>
      </c>
      <c r="D89" s="31">
        <f>D90</f>
        <v>18</v>
      </c>
    </row>
    <row r="90" spans="1:4" ht="56.25" customHeight="1">
      <c r="A90" s="73" t="s">
        <v>249</v>
      </c>
      <c r="B90" s="37" t="s">
        <v>199</v>
      </c>
      <c r="C90" s="31">
        <f aca="true" t="shared" si="2" ref="C90:D92">C91</f>
        <v>72</v>
      </c>
      <c r="D90" s="31">
        <f t="shared" si="2"/>
        <v>18</v>
      </c>
    </row>
    <row r="91" spans="1:4" ht="15.75" customHeight="1">
      <c r="A91" s="74" t="s">
        <v>250</v>
      </c>
      <c r="B91" s="17" t="s">
        <v>246</v>
      </c>
      <c r="C91" s="47">
        <f t="shared" si="2"/>
        <v>72</v>
      </c>
      <c r="D91" s="47">
        <f t="shared" si="2"/>
        <v>18</v>
      </c>
    </row>
    <row r="92" spans="1:4" ht="16.5" customHeight="1">
      <c r="A92" s="76" t="s">
        <v>251</v>
      </c>
      <c r="B92" s="77" t="s">
        <v>140</v>
      </c>
      <c r="C92" s="78">
        <f t="shared" si="2"/>
        <v>72</v>
      </c>
      <c r="D92" s="78">
        <f t="shared" si="2"/>
        <v>18</v>
      </c>
    </row>
    <row r="93" spans="1:4" ht="16.5" customHeight="1">
      <c r="A93" s="71" t="s">
        <v>252</v>
      </c>
      <c r="B93" s="6" t="s">
        <v>253</v>
      </c>
      <c r="C93" s="27">
        <v>72</v>
      </c>
      <c r="D93" s="27">
        <v>18</v>
      </c>
    </row>
    <row r="94" spans="1:4" ht="19.5" customHeight="1" hidden="1">
      <c r="A94" s="72" t="s">
        <v>163</v>
      </c>
      <c r="B94" s="39" t="s">
        <v>164</v>
      </c>
      <c r="C94" s="40">
        <f>C95</f>
        <v>0</v>
      </c>
      <c r="D94" s="40">
        <f>D95</f>
        <v>0</v>
      </c>
    </row>
    <row r="95" spans="1:4" ht="14.25" customHeight="1" hidden="1">
      <c r="A95" s="73" t="s">
        <v>165</v>
      </c>
      <c r="B95" s="24" t="s">
        <v>31</v>
      </c>
      <c r="C95" s="28">
        <f>SUM(C96)</f>
        <v>0</v>
      </c>
      <c r="D95" s="28">
        <f>SUM(D96)</f>
        <v>0</v>
      </c>
    </row>
    <row r="96" spans="1:4" ht="19.5" customHeight="1" hidden="1">
      <c r="A96" s="73" t="s">
        <v>166</v>
      </c>
      <c r="B96" s="75" t="s">
        <v>167</v>
      </c>
      <c r="C96" s="28">
        <f>SUM(C97)</f>
        <v>0</v>
      </c>
      <c r="D96" s="28">
        <f>SUM(D97)</f>
        <v>0</v>
      </c>
    </row>
    <row r="97" spans="1:4" ht="15.75" customHeight="1" hidden="1">
      <c r="A97" s="73" t="s">
        <v>168</v>
      </c>
      <c r="B97" s="75" t="s">
        <v>169</v>
      </c>
      <c r="C97" s="28">
        <f>SUM(C101)+C98</f>
        <v>0</v>
      </c>
      <c r="D97" s="28">
        <f>SUM(D101)+D98</f>
        <v>0</v>
      </c>
    </row>
    <row r="98" spans="1:4" ht="27.75" customHeight="1" hidden="1">
      <c r="A98" s="74" t="s">
        <v>181</v>
      </c>
      <c r="B98" s="17" t="s">
        <v>177</v>
      </c>
      <c r="C98" s="79">
        <f>SUM(C99)</f>
        <v>0</v>
      </c>
      <c r="D98" s="79">
        <f>SUM(D99)</f>
        <v>0</v>
      </c>
    </row>
    <row r="99" spans="1:4" ht="17.25" customHeight="1" hidden="1">
      <c r="A99" s="76" t="s">
        <v>182</v>
      </c>
      <c r="B99" s="77" t="s">
        <v>21</v>
      </c>
      <c r="C99" s="80">
        <f>SUM(C100)</f>
        <v>0</v>
      </c>
      <c r="D99" s="80">
        <f>SUM(D100)</f>
        <v>0</v>
      </c>
    </row>
    <row r="100" spans="1:4" ht="14.25" customHeight="1" hidden="1">
      <c r="A100" s="71" t="s">
        <v>182</v>
      </c>
      <c r="B100" s="6" t="s">
        <v>21</v>
      </c>
      <c r="C100" s="27">
        <v>0</v>
      </c>
      <c r="D100" s="27">
        <v>0</v>
      </c>
    </row>
    <row r="101" spans="1:4" ht="27.75" customHeight="1" hidden="1">
      <c r="A101" s="74" t="s">
        <v>170</v>
      </c>
      <c r="B101" s="17" t="s">
        <v>171</v>
      </c>
      <c r="C101" s="79">
        <f>SUM(C102)</f>
        <v>0</v>
      </c>
      <c r="D101" s="79">
        <f>SUM(D102)</f>
        <v>0</v>
      </c>
    </row>
    <row r="102" spans="1:4" ht="17.25" customHeight="1" hidden="1">
      <c r="A102" s="76" t="s">
        <v>183</v>
      </c>
      <c r="B102" s="77" t="s">
        <v>21</v>
      </c>
      <c r="C102" s="80">
        <f>SUM(C103)</f>
        <v>0</v>
      </c>
      <c r="D102" s="80">
        <f>SUM(D103)</f>
        <v>0</v>
      </c>
    </row>
    <row r="103" spans="1:4" ht="14.25" customHeight="1" hidden="1">
      <c r="A103" s="71" t="s">
        <v>183</v>
      </c>
      <c r="B103" s="6" t="s">
        <v>21</v>
      </c>
      <c r="C103" s="27">
        <v>0</v>
      </c>
      <c r="D103" s="27">
        <v>0</v>
      </c>
    </row>
    <row r="104" spans="1:4" ht="27.75" customHeight="1">
      <c r="A104" s="72" t="s">
        <v>142</v>
      </c>
      <c r="B104" s="42" t="s">
        <v>36</v>
      </c>
      <c r="C104" s="41">
        <f>C105+C152+C162+C168+C196+C223+C249+C234+C255</f>
        <v>109245.2</v>
      </c>
      <c r="D104" s="41">
        <f>D105+D152+D162+D168+D196+D223+D249+D234+D255</f>
        <v>5385.500000000001</v>
      </c>
    </row>
    <row r="105" spans="1:4" ht="14.25" customHeight="1">
      <c r="A105" s="73" t="s">
        <v>143</v>
      </c>
      <c r="B105" s="24" t="s">
        <v>31</v>
      </c>
      <c r="C105" s="28">
        <f>C106+C139+C143</f>
        <v>17196.399999999998</v>
      </c>
      <c r="D105" s="28">
        <f>D106+D139+D143</f>
        <v>2133.4</v>
      </c>
    </row>
    <row r="106" spans="1:4" ht="52.5" customHeight="1">
      <c r="A106" s="73" t="s">
        <v>144</v>
      </c>
      <c r="B106" s="26" t="s">
        <v>214</v>
      </c>
      <c r="C106" s="4">
        <f>C107+C115+C127+C131</f>
        <v>17056.399999999998</v>
      </c>
      <c r="D106" s="4">
        <f>D107+D115+D127+D131</f>
        <v>2133.4</v>
      </c>
    </row>
    <row r="107" spans="1:4" ht="56.25" customHeight="1">
      <c r="A107" s="73" t="s">
        <v>254</v>
      </c>
      <c r="B107" s="17" t="s">
        <v>196</v>
      </c>
      <c r="C107" s="31">
        <f>C108+C112</f>
        <v>1233.1000000000001</v>
      </c>
      <c r="D107" s="31">
        <f>D108+D112</f>
        <v>177.5</v>
      </c>
    </row>
    <row r="108" spans="1:4" ht="71.25" customHeight="1">
      <c r="A108" s="74" t="s">
        <v>255</v>
      </c>
      <c r="B108" s="17" t="s">
        <v>221</v>
      </c>
      <c r="C108" s="47">
        <f>C109</f>
        <v>1213.7</v>
      </c>
      <c r="D108" s="47">
        <f>D109</f>
        <v>175.1</v>
      </c>
    </row>
    <row r="109" spans="1:4" ht="27" customHeight="1">
      <c r="A109" s="76" t="s">
        <v>256</v>
      </c>
      <c r="B109" s="77" t="s">
        <v>177</v>
      </c>
      <c r="C109" s="78">
        <f>C110+C111</f>
        <v>1213.7</v>
      </c>
      <c r="D109" s="78">
        <f>D110+D111</f>
        <v>175.1</v>
      </c>
    </row>
    <row r="110" spans="1:4" ht="26.25" customHeight="1">
      <c r="A110" s="71" t="s">
        <v>257</v>
      </c>
      <c r="B110" s="6" t="s">
        <v>224</v>
      </c>
      <c r="C110" s="18">
        <v>942.5</v>
      </c>
      <c r="D110" s="21">
        <v>140.6</v>
      </c>
    </row>
    <row r="111" spans="1:4" ht="42.75" customHeight="1">
      <c r="A111" s="71" t="s">
        <v>258</v>
      </c>
      <c r="B111" s="6" t="s">
        <v>225</v>
      </c>
      <c r="C111" s="18">
        <v>271.2</v>
      </c>
      <c r="D111" s="21">
        <v>34.5</v>
      </c>
    </row>
    <row r="112" spans="1:4" ht="30.75" customHeight="1">
      <c r="A112" s="74" t="s">
        <v>259</v>
      </c>
      <c r="B112" s="17" t="s">
        <v>229</v>
      </c>
      <c r="C112" s="47">
        <f>SUM(C113)</f>
        <v>19.4</v>
      </c>
      <c r="D112" s="47">
        <f>SUM(D113)</f>
        <v>2.4</v>
      </c>
    </row>
    <row r="113" spans="1:4" ht="29.25" customHeight="1">
      <c r="A113" s="76" t="s">
        <v>260</v>
      </c>
      <c r="B113" s="77" t="s">
        <v>171</v>
      </c>
      <c r="C113" s="78">
        <f>C114</f>
        <v>19.4</v>
      </c>
      <c r="D113" s="78">
        <f>D114</f>
        <v>2.4</v>
      </c>
    </row>
    <row r="114" spans="1:4" ht="30" customHeight="1">
      <c r="A114" s="71" t="s">
        <v>261</v>
      </c>
      <c r="B114" s="16" t="s">
        <v>262</v>
      </c>
      <c r="C114" s="18">
        <v>19.4</v>
      </c>
      <c r="D114" s="18">
        <v>2.4</v>
      </c>
    </row>
    <row r="115" spans="1:4" ht="42" customHeight="1">
      <c r="A115" s="73" t="s">
        <v>263</v>
      </c>
      <c r="B115" s="37" t="s">
        <v>197</v>
      </c>
      <c r="C115" s="31">
        <f>C116+C120+C124</f>
        <v>12386.999999999998</v>
      </c>
      <c r="D115" s="31">
        <f>D116+D120+D124</f>
        <v>1297</v>
      </c>
    </row>
    <row r="116" spans="1:4" ht="71.25" customHeight="1">
      <c r="A116" s="74" t="s">
        <v>264</v>
      </c>
      <c r="B116" s="17" t="s">
        <v>221</v>
      </c>
      <c r="C116" s="47">
        <f>C117</f>
        <v>9716.8</v>
      </c>
      <c r="D116" s="47">
        <f>D117</f>
        <v>1163.6</v>
      </c>
    </row>
    <row r="117" spans="1:4" ht="27.75" customHeight="1">
      <c r="A117" s="76" t="s">
        <v>265</v>
      </c>
      <c r="B117" s="77" t="s">
        <v>177</v>
      </c>
      <c r="C117" s="78">
        <f>C118+C119</f>
        <v>9716.8</v>
      </c>
      <c r="D117" s="78">
        <f>D118+D119</f>
        <v>1163.6</v>
      </c>
    </row>
    <row r="118" spans="1:4" ht="25.5" customHeight="1">
      <c r="A118" s="71" t="s">
        <v>266</v>
      </c>
      <c r="B118" s="6" t="s">
        <v>224</v>
      </c>
      <c r="C118" s="18">
        <v>7464.6</v>
      </c>
      <c r="D118" s="18">
        <v>1033</v>
      </c>
    </row>
    <row r="119" spans="1:4" ht="42.75" customHeight="1">
      <c r="A119" s="71" t="s">
        <v>267</v>
      </c>
      <c r="B119" s="6" t="s">
        <v>225</v>
      </c>
      <c r="C119" s="18">
        <v>2252.2</v>
      </c>
      <c r="D119" s="18">
        <v>130.6</v>
      </c>
    </row>
    <row r="120" spans="1:4" ht="25.5" customHeight="1">
      <c r="A120" s="74" t="s">
        <v>268</v>
      </c>
      <c r="B120" s="17" t="s">
        <v>229</v>
      </c>
      <c r="C120" s="47">
        <f>SUM(C121)</f>
        <v>2659.9</v>
      </c>
      <c r="D120" s="47">
        <f>SUM(D121)</f>
        <v>133.4</v>
      </c>
    </row>
    <row r="121" spans="1:4" ht="30" customHeight="1">
      <c r="A121" s="76" t="s">
        <v>269</v>
      </c>
      <c r="B121" s="77" t="s">
        <v>171</v>
      </c>
      <c r="C121" s="78">
        <f>C122</f>
        <v>2659.9</v>
      </c>
      <c r="D121" s="78">
        <f>D122</f>
        <v>133.4</v>
      </c>
    </row>
    <row r="122" spans="1:4" ht="28.5" customHeight="1">
      <c r="A122" s="71" t="s">
        <v>270</v>
      </c>
      <c r="B122" s="16" t="s">
        <v>262</v>
      </c>
      <c r="C122" s="18">
        <v>2659.9</v>
      </c>
      <c r="D122" s="21">
        <v>133.4</v>
      </c>
    </row>
    <row r="123" spans="1:4" ht="15.75" customHeight="1">
      <c r="A123" s="74" t="s">
        <v>271</v>
      </c>
      <c r="B123" s="17" t="s">
        <v>246</v>
      </c>
      <c r="C123" s="47">
        <f>C124</f>
        <v>10.299999999999999</v>
      </c>
      <c r="D123" s="47">
        <f>D124</f>
        <v>0</v>
      </c>
    </row>
    <row r="124" spans="1:4" ht="17.25" customHeight="1">
      <c r="A124" s="74" t="s">
        <v>272</v>
      </c>
      <c r="B124" s="77" t="s">
        <v>140</v>
      </c>
      <c r="C124" s="47">
        <f>SUM(C125+C126)</f>
        <v>10.299999999999999</v>
      </c>
      <c r="D124" s="47">
        <f>SUM(D125+D126)</f>
        <v>0</v>
      </c>
    </row>
    <row r="125" spans="1:4" ht="27.75" customHeight="1">
      <c r="A125" s="76" t="s">
        <v>273</v>
      </c>
      <c r="B125" s="6" t="s">
        <v>247</v>
      </c>
      <c r="C125" s="78">
        <v>10.2</v>
      </c>
      <c r="D125" s="54">
        <v>0</v>
      </c>
    </row>
    <row r="126" spans="1:4" ht="16.5" customHeight="1">
      <c r="A126" s="76" t="s">
        <v>370</v>
      </c>
      <c r="B126" s="6" t="s">
        <v>330</v>
      </c>
      <c r="C126" s="78">
        <v>0.1</v>
      </c>
      <c r="D126" s="54">
        <v>0</v>
      </c>
    </row>
    <row r="127" spans="1:4" ht="54" customHeight="1">
      <c r="A127" s="73" t="s">
        <v>275</v>
      </c>
      <c r="B127" s="37" t="s">
        <v>274</v>
      </c>
      <c r="C127" s="31">
        <f>C128</f>
        <v>6.5</v>
      </c>
      <c r="D127" s="31">
        <f>D128</f>
        <v>0</v>
      </c>
    </row>
    <row r="128" spans="1:4" ht="27" customHeight="1">
      <c r="A128" s="74" t="s">
        <v>276</v>
      </c>
      <c r="B128" s="17" t="s">
        <v>229</v>
      </c>
      <c r="C128" s="47">
        <f>SUM(C129)</f>
        <v>6.5</v>
      </c>
      <c r="D128" s="47">
        <f>SUM(D129)</f>
        <v>0</v>
      </c>
    </row>
    <row r="129" spans="1:4" ht="29.25" customHeight="1">
      <c r="A129" s="76" t="s">
        <v>277</v>
      </c>
      <c r="B129" s="77" t="s">
        <v>171</v>
      </c>
      <c r="C129" s="78">
        <f>SUM(C130)</f>
        <v>6.5</v>
      </c>
      <c r="D129" s="78">
        <f>SUM(D130)</f>
        <v>0</v>
      </c>
    </row>
    <row r="130" spans="1:4" ht="27.75" customHeight="1">
      <c r="A130" s="71" t="s">
        <v>278</v>
      </c>
      <c r="B130" s="16" t="s">
        <v>262</v>
      </c>
      <c r="C130" s="29">
        <v>6.5</v>
      </c>
      <c r="D130" s="29">
        <v>0</v>
      </c>
    </row>
    <row r="131" spans="1:4" ht="54">
      <c r="A131" s="73" t="s">
        <v>279</v>
      </c>
      <c r="B131" s="37" t="s">
        <v>287</v>
      </c>
      <c r="C131" s="34">
        <f>C132+C136</f>
        <v>3429.7999999999997</v>
      </c>
      <c r="D131" s="34">
        <f>D132+D136</f>
        <v>658.9000000000001</v>
      </c>
    </row>
    <row r="132" spans="1:4" ht="67.5">
      <c r="A132" s="73" t="s">
        <v>280</v>
      </c>
      <c r="B132" s="17" t="s">
        <v>221</v>
      </c>
      <c r="C132" s="34">
        <f>C133</f>
        <v>3190.6</v>
      </c>
      <c r="D132" s="34">
        <f>D133</f>
        <v>638.9000000000001</v>
      </c>
    </row>
    <row r="133" spans="1:4" ht="25.5">
      <c r="A133" s="76" t="s">
        <v>281</v>
      </c>
      <c r="B133" s="77" t="s">
        <v>177</v>
      </c>
      <c r="C133" s="83">
        <f>C134+C135</f>
        <v>3190.6</v>
      </c>
      <c r="D133" s="83">
        <f>D134+D135</f>
        <v>638.9000000000001</v>
      </c>
    </row>
    <row r="134" spans="1:4" ht="25.5">
      <c r="A134" s="71" t="s">
        <v>282</v>
      </c>
      <c r="B134" s="6" t="s">
        <v>224</v>
      </c>
      <c r="C134" s="22">
        <v>2450.5</v>
      </c>
      <c r="D134" s="22">
        <v>361.6</v>
      </c>
    </row>
    <row r="135" spans="1:4" ht="45.75" customHeight="1">
      <c r="A135" s="71" t="s">
        <v>283</v>
      </c>
      <c r="B135" s="6" t="s">
        <v>225</v>
      </c>
      <c r="C135" s="22">
        <v>740.1</v>
      </c>
      <c r="D135" s="12">
        <v>277.3</v>
      </c>
    </row>
    <row r="136" spans="1:4" ht="28.5" customHeight="1">
      <c r="A136" s="73" t="s">
        <v>284</v>
      </c>
      <c r="B136" s="17" t="s">
        <v>229</v>
      </c>
      <c r="C136" s="31">
        <f>C137</f>
        <v>239.2</v>
      </c>
      <c r="D136" s="31">
        <f>D137</f>
        <v>20</v>
      </c>
    </row>
    <row r="137" spans="1:4" ht="28.5" customHeight="1">
      <c r="A137" s="76" t="s">
        <v>285</v>
      </c>
      <c r="B137" s="77" t="s">
        <v>171</v>
      </c>
      <c r="C137" s="83">
        <f>SUM(C138)</f>
        <v>239.2</v>
      </c>
      <c r="D137" s="83">
        <f>SUM(D138)</f>
        <v>20</v>
      </c>
    </row>
    <row r="138" spans="1:4" ht="25.5">
      <c r="A138" s="71" t="s">
        <v>286</v>
      </c>
      <c r="B138" s="16" t="s">
        <v>262</v>
      </c>
      <c r="C138" s="22">
        <v>239.2</v>
      </c>
      <c r="D138" s="12">
        <v>20</v>
      </c>
    </row>
    <row r="139" spans="1:4" ht="14.25" customHeight="1">
      <c r="A139" s="73" t="s">
        <v>172</v>
      </c>
      <c r="B139" s="81" t="s">
        <v>173</v>
      </c>
      <c r="C139" s="31">
        <f aca="true" t="shared" si="3" ref="C139:D141">SUM(C140)</f>
        <v>100</v>
      </c>
      <c r="D139" s="31">
        <f t="shared" si="3"/>
        <v>0</v>
      </c>
    </row>
    <row r="140" spans="1:4" ht="30.75" customHeight="1">
      <c r="A140" s="73" t="s">
        <v>288</v>
      </c>
      <c r="B140" s="30" t="s">
        <v>198</v>
      </c>
      <c r="C140" s="31">
        <f t="shared" si="3"/>
        <v>100</v>
      </c>
      <c r="D140" s="31">
        <f t="shared" si="3"/>
        <v>0</v>
      </c>
    </row>
    <row r="141" spans="1:4" ht="19.5" customHeight="1">
      <c r="A141" s="74" t="s">
        <v>289</v>
      </c>
      <c r="B141" s="17" t="s">
        <v>246</v>
      </c>
      <c r="C141" s="47">
        <f t="shared" si="3"/>
        <v>100</v>
      </c>
      <c r="D141" s="47">
        <f t="shared" si="3"/>
        <v>0</v>
      </c>
    </row>
    <row r="142" spans="1:4" ht="13.5" customHeight="1">
      <c r="A142" s="71" t="s">
        <v>290</v>
      </c>
      <c r="B142" s="20" t="s">
        <v>174</v>
      </c>
      <c r="C142" s="29">
        <v>100</v>
      </c>
      <c r="D142" s="29">
        <v>0</v>
      </c>
    </row>
    <row r="143" spans="1:4" ht="14.25" customHeight="1">
      <c r="A143" s="73" t="s">
        <v>145</v>
      </c>
      <c r="B143" s="81" t="s">
        <v>25</v>
      </c>
      <c r="C143" s="31">
        <f>C144</f>
        <v>40</v>
      </c>
      <c r="D143" s="31">
        <f>D144</f>
        <v>0</v>
      </c>
    </row>
    <row r="144" spans="1:4" ht="42" customHeight="1">
      <c r="A144" s="73" t="s">
        <v>291</v>
      </c>
      <c r="B144" s="30" t="s">
        <v>37</v>
      </c>
      <c r="C144" s="31">
        <f aca="true" t="shared" si="4" ref="C144:D146">C145</f>
        <v>40</v>
      </c>
      <c r="D144" s="31">
        <f t="shared" si="4"/>
        <v>0</v>
      </c>
    </row>
    <row r="145" spans="1:4" ht="27" customHeight="1">
      <c r="A145" s="74" t="s">
        <v>292</v>
      </c>
      <c r="B145" s="17" t="s">
        <v>229</v>
      </c>
      <c r="C145" s="47">
        <f t="shared" si="4"/>
        <v>40</v>
      </c>
      <c r="D145" s="47">
        <f t="shared" si="4"/>
        <v>0</v>
      </c>
    </row>
    <row r="146" spans="1:4" ht="29.25" customHeight="1">
      <c r="A146" s="76" t="s">
        <v>293</v>
      </c>
      <c r="B146" s="77" t="s">
        <v>171</v>
      </c>
      <c r="C146" s="82">
        <f t="shared" si="4"/>
        <v>40</v>
      </c>
      <c r="D146" s="82">
        <f t="shared" si="4"/>
        <v>0</v>
      </c>
    </row>
    <row r="147" spans="1:4" ht="27.75" customHeight="1">
      <c r="A147" s="71" t="s">
        <v>294</v>
      </c>
      <c r="B147" s="16" t="s">
        <v>262</v>
      </c>
      <c r="C147" s="29">
        <v>40</v>
      </c>
      <c r="D147" s="12">
        <v>0</v>
      </c>
    </row>
    <row r="148" spans="1:4" ht="26.25" customHeight="1" hidden="1">
      <c r="A148" s="73" t="s">
        <v>295</v>
      </c>
      <c r="B148" s="17" t="s">
        <v>45</v>
      </c>
      <c r="C148" s="31">
        <f aca="true" t="shared" si="5" ref="C148:D150">SUM(C149)</f>
        <v>0</v>
      </c>
      <c r="D148" s="31">
        <f t="shared" si="5"/>
        <v>0</v>
      </c>
    </row>
    <row r="149" spans="1:4" ht="28.5" customHeight="1" hidden="1">
      <c r="A149" s="73" t="s">
        <v>296</v>
      </c>
      <c r="B149" s="17" t="s">
        <v>229</v>
      </c>
      <c r="C149" s="31">
        <f t="shared" si="5"/>
        <v>0</v>
      </c>
      <c r="D149" s="31">
        <f t="shared" si="5"/>
        <v>0</v>
      </c>
    </row>
    <row r="150" spans="1:4" ht="30" customHeight="1" hidden="1">
      <c r="A150" s="76" t="s">
        <v>297</v>
      </c>
      <c r="B150" s="77" t="s">
        <v>171</v>
      </c>
      <c r="C150" s="78">
        <f t="shared" si="5"/>
        <v>0</v>
      </c>
      <c r="D150" s="78">
        <f t="shared" si="5"/>
        <v>0</v>
      </c>
    </row>
    <row r="151" spans="1:4" ht="28.5" customHeight="1" hidden="1">
      <c r="A151" s="71" t="s">
        <v>298</v>
      </c>
      <c r="B151" s="16" t="s">
        <v>262</v>
      </c>
      <c r="C151" s="18">
        <v>0</v>
      </c>
      <c r="D151" s="21">
        <v>0</v>
      </c>
    </row>
    <row r="152" spans="1:4" ht="26.25" customHeight="1">
      <c r="A152" s="73" t="s">
        <v>0</v>
      </c>
      <c r="B152" s="75" t="s">
        <v>26</v>
      </c>
      <c r="C152" s="31">
        <f>C153</f>
        <v>310</v>
      </c>
      <c r="D152" s="31">
        <f>D153</f>
        <v>0</v>
      </c>
    </row>
    <row r="153" spans="1:4" ht="39.75" customHeight="1">
      <c r="A153" s="73" t="s">
        <v>1</v>
      </c>
      <c r="B153" s="75" t="s">
        <v>2</v>
      </c>
      <c r="C153" s="31">
        <f>C154+C158</f>
        <v>310</v>
      </c>
      <c r="D153" s="31">
        <f>D154+D158</f>
        <v>0</v>
      </c>
    </row>
    <row r="154" spans="1:4" ht="98.25" customHeight="1">
      <c r="A154" s="73" t="s">
        <v>299</v>
      </c>
      <c r="B154" s="37" t="s">
        <v>204</v>
      </c>
      <c r="C154" s="31">
        <f>C155</f>
        <v>210</v>
      </c>
      <c r="D154" s="31">
        <f>D155</f>
        <v>0</v>
      </c>
    </row>
    <row r="155" spans="1:4" ht="27.75" customHeight="1">
      <c r="A155" s="73" t="s">
        <v>300</v>
      </c>
      <c r="B155" s="17" t="s">
        <v>229</v>
      </c>
      <c r="C155" s="31">
        <f>C156</f>
        <v>210</v>
      </c>
      <c r="D155" s="31">
        <f>D156</f>
        <v>0</v>
      </c>
    </row>
    <row r="156" spans="1:4" ht="30" customHeight="1">
      <c r="A156" s="76" t="s">
        <v>301</v>
      </c>
      <c r="B156" s="77" t="s">
        <v>171</v>
      </c>
      <c r="C156" s="78">
        <f>SUM(C157)</f>
        <v>210</v>
      </c>
      <c r="D156" s="78">
        <f>SUM(D157)</f>
        <v>0</v>
      </c>
    </row>
    <row r="157" spans="1:4" ht="30" customHeight="1">
      <c r="A157" s="71" t="s">
        <v>302</v>
      </c>
      <c r="B157" s="16" t="s">
        <v>262</v>
      </c>
      <c r="C157" s="18">
        <v>210</v>
      </c>
      <c r="D157" s="21">
        <v>0</v>
      </c>
    </row>
    <row r="158" spans="1:4" ht="67.5" customHeight="1">
      <c r="A158" s="73" t="s">
        <v>303</v>
      </c>
      <c r="B158" s="37" t="s">
        <v>3</v>
      </c>
      <c r="C158" s="31">
        <f aca="true" t="shared" si="6" ref="C158:D160">C159</f>
        <v>100</v>
      </c>
      <c r="D158" s="31">
        <f t="shared" si="6"/>
        <v>0</v>
      </c>
    </row>
    <row r="159" spans="1:4" ht="26.25" customHeight="1">
      <c r="A159" s="73" t="s">
        <v>304</v>
      </c>
      <c r="B159" s="17" t="s">
        <v>229</v>
      </c>
      <c r="C159" s="31">
        <f t="shared" si="6"/>
        <v>100</v>
      </c>
      <c r="D159" s="31">
        <f t="shared" si="6"/>
        <v>0</v>
      </c>
    </row>
    <row r="160" spans="1:4" ht="29.25" customHeight="1">
      <c r="A160" s="76" t="s">
        <v>305</v>
      </c>
      <c r="B160" s="77" t="s">
        <v>171</v>
      </c>
      <c r="C160" s="78">
        <f t="shared" si="6"/>
        <v>100</v>
      </c>
      <c r="D160" s="78">
        <f t="shared" si="6"/>
        <v>0</v>
      </c>
    </row>
    <row r="161" spans="1:4" ht="29.25" customHeight="1">
      <c r="A161" s="71" t="s">
        <v>306</v>
      </c>
      <c r="B161" s="16" t="s">
        <v>262</v>
      </c>
      <c r="C161" s="18">
        <v>100</v>
      </c>
      <c r="D161" s="21">
        <v>0</v>
      </c>
    </row>
    <row r="162" spans="1:4" ht="12.75">
      <c r="A162" s="73" t="s">
        <v>107</v>
      </c>
      <c r="B162" s="15" t="s">
        <v>44</v>
      </c>
      <c r="C162" s="31">
        <f>C163</f>
        <v>914.8</v>
      </c>
      <c r="D162" s="31">
        <f>D163</f>
        <v>0</v>
      </c>
    </row>
    <row r="163" spans="1:4" ht="12.75">
      <c r="A163" s="73" t="s">
        <v>108</v>
      </c>
      <c r="B163" s="15" t="s">
        <v>78</v>
      </c>
      <c r="C163" s="31">
        <f aca="true" t="shared" si="7" ref="C163:D166">C164</f>
        <v>914.8</v>
      </c>
      <c r="D163" s="31">
        <f t="shared" si="7"/>
        <v>0</v>
      </c>
    </row>
    <row r="164" spans="1:4" ht="112.5" customHeight="1">
      <c r="A164" s="73" t="s">
        <v>307</v>
      </c>
      <c r="B164" s="37" t="s">
        <v>205</v>
      </c>
      <c r="C164" s="31">
        <f t="shared" si="7"/>
        <v>914.8</v>
      </c>
      <c r="D164" s="31">
        <f t="shared" si="7"/>
        <v>0</v>
      </c>
    </row>
    <row r="165" spans="1:4" ht="30" customHeight="1">
      <c r="A165" s="73" t="s">
        <v>308</v>
      </c>
      <c r="B165" s="17" t="s">
        <v>229</v>
      </c>
      <c r="C165" s="31">
        <f>C166</f>
        <v>914.8</v>
      </c>
      <c r="D165" s="31">
        <f>D166</f>
        <v>0</v>
      </c>
    </row>
    <row r="166" spans="1:4" ht="28.5" customHeight="1">
      <c r="A166" s="76" t="s">
        <v>309</v>
      </c>
      <c r="B166" s="77" t="s">
        <v>171</v>
      </c>
      <c r="C166" s="78">
        <f t="shared" si="7"/>
        <v>914.8</v>
      </c>
      <c r="D166" s="78">
        <f t="shared" si="7"/>
        <v>0</v>
      </c>
    </row>
    <row r="167" spans="1:4" ht="25.5">
      <c r="A167" s="71" t="s">
        <v>310</v>
      </c>
      <c r="B167" s="16" t="s">
        <v>262</v>
      </c>
      <c r="C167" s="18">
        <v>914.8</v>
      </c>
      <c r="D167" s="21">
        <v>0</v>
      </c>
    </row>
    <row r="168" spans="1:4" ht="19.5" customHeight="1">
      <c r="A168" s="73" t="s">
        <v>109</v>
      </c>
      <c r="B168" s="15" t="s">
        <v>27</v>
      </c>
      <c r="C168" s="31">
        <f>C169</f>
        <v>64455</v>
      </c>
      <c r="D168" s="31">
        <f>D169</f>
        <v>300.8</v>
      </c>
    </row>
    <row r="169" spans="1:4" ht="15" customHeight="1">
      <c r="A169" s="73" t="s">
        <v>110</v>
      </c>
      <c r="B169" s="15" t="s">
        <v>38</v>
      </c>
      <c r="C169" s="31">
        <f>C170+C174+C178+C185</f>
        <v>64455</v>
      </c>
      <c r="D169" s="31">
        <f>D170+D174+D178+D185</f>
        <v>300.8</v>
      </c>
    </row>
    <row r="170" spans="1:4" ht="27">
      <c r="A170" s="73" t="s">
        <v>311</v>
      </c>
      <c r="B170" s="37" t="s">
        <v>111</v>
      </c>
      <c r="C170" s="31">
        <f aca="true" t="shared" si="8" ref="C170:D172">C171</f>
        <v>34711.4</v>
      </c>
      <c r="D170" s="31">
        <f t="shared" si="8"/>
        <v>0</v>
      </c>
    </row>
    <row r="171" spans="1:4" ht="26.25" customHeight="1">
      <c r="A171" s="73" t="s">
        <v>312</v>
      </c>
      <c r="B171" s="17" t="s">
        <v>229</v>
      </c>
      <c r="C171" s="31">
        <f t="shared" si="8"/>
        <v>34711.4</v>
      </c>
      <c r="D171" s="31">
        <f t="shared" si="8"/>
        <v>0</v>
      </c>
    </row>
    <row r="172" spans="1:4" ht="30.75" customHeight="1">
      <c r="A172" s="76" t="s">
        <v>313</v>
      </c>
      <c r="B172" s="77" t="s">
        <v>171</v>
      </c>
      <c r="C172" s="78">
        <f t="shared" si="8"/>
        <v>34711.4</v>
      </c>
      <c r="D172" s="78">
        <f t="shared" si="8"/>
        <v>0</v>
      </c>
    </row>
    <row r="173" spans="1:4" ht="30.75" customHeight="1">
      <c r="A173" s="71" t="s">
        <v>314</v>
      </c>
      <c r="B173" s="16" t="s">
        <v>262</v>
      </c>
      <c r="C173" s="29">
        <v>34711.4</v>
      </c>
      <c r="D173" s="12">
        <v>0</v>
      </c>
    </row>
    <row r="174" spans="1:4" ht="38.25" customHeight="1">
      <c r="A174" s="73" t="s">
        <v>315</v>
      </c>
      <c r="B174" s="37" t="s">
        <v>179</v>
      </c>
      <c r="C174" s="31">
        <f aca="true" t="shared" si="9" ref="C174:D176">C175</f>
        <v>1900</v>
      </c>
      <c r="D174" s="31">
        <f t="shared" si="9"/>
        <v>0</v>
      </c>
    </row>
    <row r="175" spans="1:4" ht="27" customHeight="1">
      <c r="A175" s="73" t="s">
        <v>316</v>
      </c>
      <c r="B175" s="17" t="s">
        <v>229</v>
      </c>
      <c r="C175" s="31">
        <f t="shared" si="9"/>
        <v>1900</v>
      </c>
      <c r="D175" s="31">
        <f t="shared" si="9"/>
        <v>0</v>
      </c>
    </row>
    <row r="176" spans="1:4" ht="26.25" customHeight="1">
      <c r="A176" s="76" t="s">
        <v>317</v>
      </c>
      <c r="B176" s="77" t="s">
        <v>171</v>
      </c>
      <c r="C176" s="78">
        <f t="shared" si="9"/>
        <v>1900</v>
      </c>
      <c r="D176" s="78">
        <f t="shared" si="9"/>
        <v>0</v>
      </c>
    </row>
    <row r="177" spans="1:4" ht="26.25" customHeight="1">
      <c r="A177" s="71" t="s">
        <v>318</v>
      </c>
      <c r="B177" s="16" t="s">
        <v>262</v>
      </c>
      <c r="C177" s="29">
        <v>1900</v>
      </c>
      <c r="D177" s="12">
        <v>0</v>
      </c>
    </row>
    <row r="178" spans="1:4" ht="20.25" customHeight="1">
      <c r="A178" s="73" t="s">
        <v>319</v>
      </c>
      <c r="B178" s="37" t="s">
        <v>39</v>
      </c>
      <c r="C178" s="31">
        <f>C179+C182</f>
        <v>11047.6</v>
      </c>
      <c r="D178" s="31">
        <f>D179+D182</f>
        <v>201</v>
      </c>
    </row>
    <row r="179" spans="1:4" ht="26.25" customHeight="1">
      <c r="A179" s="73" t="s">
        <v>320</v>
      </c>
      <c r="B179" s="17" t="s">
        <v>229</v>
      </c>
      <c r="C179" s="31">
        <f>C180</f>
        <v>9547.6</v>
      </c>
      <c r="D179" s="31">
        <f>D180</f>
        <v>0</v>
      </c>
    </row>
    <row r="180" spans="1:4" ht="31.5" customHeight="1">
      <c r="A180" s="76" t="s">
        <v>321</v>
      </c>
      <c r="B180" s="77" t="s">
        <v>171</v>
      </c>
      <c r="C180" s="78">
        <f>C181</f>
        <v>9547.6</v>
      </c>
      <c r="D180" s="78">
        <f>D181</f>
        <v>0</v>
      </c>
    </row>
    <row r="181" spans="1:4" ht="31.5" customHeight="1">
      <c r="A181" s="71" t="s">
        <v>322</v>
      </c>
      <c r="B181" s="16" t="s">
        <v>262</v>
      </c>
      <c r="C181" s="29">
        <v>9547.6</v>
      </c>
      <c r="D181" s="12">
        <v>0</v>
      </c>
    </row>
    <row r="182" spans="1:4" ht="18" customHeight="1">
      <c r="A182" s="73" t="s">
        <v>323</v>
      </c>
      <c r="B182" s="17" t="s">
        <v>246</v>
      </c>
      <c r="C182" s="31">
        <f>C183</f>
        <v>1500</v>
      </c>
      <c r="D182" s="31">
        <f>D183</f>
        <v>201</v>
      </c>
    </row>
    <row r="183" spans="1:4" ht="15.75" customHeight="1">
      <c r="A183" s="76" t="s">
        <v>324</v>
      </c>
      <c r="B183" s="77" t="s">
        <v>140</v>
      </c>
      <c r="C183" s="78">
        <f>SUM(C184)</f>
        <v>1500</v>
      </c>
      <c r="D183" s="78">
        <f>SUM(D184)</f>
        <v>201</v>
      </c>
    </row>
    <row r="184" spans="1:4" ht="15.75" customHeight="1">
      <c r="A184" s="71" t="s">
        <v>325</v>
      </c>
      <c r="B184" s="11" t="s">
        <v>330</v>
      </c>
      <c r="C184" s="29">
        <v>1500</v>
      </c>
      <c r="D184" s="12">
        <v>201</v>
      </c>
    </row>
    <row r="185" spans="1:5" ht="27.75" customHeight="1">
      <c r="A185" s="84" t="s">
        <v>326</v>
      </c>
      <c r="B185" s="17" t="s">
        <v>206</v>
      </c>
      <c r="C185" s="31">
        <f aca="true" t="shared" si="10" ref="C185:D187">C186</f>
        <v>16796</v>
      </c>
      <c r="D185" s="31">
        <f t="shared" si="10"/>
        <v>99.8</v>
      </c>
      <c r="E185" s="44"/>
    </row>
    <row r="186" spans="1:4" ht="26.25" customHeight="1">
      <c r="A186" s="73" t="s">
        <v>327</v>
      </c>
      <c r="B186" s="17" t="s">
        <v>229</v>
      </c>
      <c r="C186" s="31">
        <f t="shared" si="10"/>
        <v>16796</v>
      </c>
      <c r="D186" s="31">
        <f t="shared" si="10"/>
        <v>99.8</v>
      </c>
    </row>
    <row r="187" spans="1:4" ht="30.75" customHeight="1">
      <c r="A187" s="76" t="s">
        <v>328</v>
      </c>
      <c r="B187" s="77" t="s">
        <v>171</v>
      </c>
      <c r="C187" s="78">
        <f t="shared" si="10"/>
        <v>16796</v>
      </c>
      <c r="D187" s="78">
        <f t="shared" si="10"/>
        <v>99.8</v>
      </c>
    </row>
    <row r="188" spans="1:4" ht="30.75" customHeight="1">
      <c r="A188" s="71" t="s">
        <v>329</v>
      </c>
      <c r="B188" s="16" t="s">
        <v>262</v>
      </c>
      <c r="C188" s="29">
        <v>16796</v>
      </c>
      <c r="D188" s="12">
        <v>99.8</v>
      </c>
    </row>
    <row r="189" spans="1:4" ht="54" hidden="1">
      <c r="A189" s="73" t="s">
        <v>112</v>
      </c>
      <c r="B189" s="37" t="s">
        <v>175</v>
      </c>
      <c r="C189" s="31">
        <f aca="true" t="shared" si="11" ref="C189:D191">C190</f>
        <v>0</v>
      </c>
      <c r="D189" s="31">
        <f t="shared" si="11"/>
        <v>0</v>
      </c>
    </row>
    <row r="190" spans="1:4" ht="27" hidden="1">
      <c r="A190" s="73" t="s">
        <v>113</v>
      </c>
      <c r="B190" s="37" t="s">
        <v>138</v>
      </c>
      <c r="C190" s="31">
        <f>C191+C193</f>
        <v>0</v>
      </c>
      <c r="D190" s="31">
        <f>D191+D193</f>
        <v>0</v>
      </c>
    </row>
    <row r="191" spans="1:4" ht="12.75" hidden="1">
      <c r="A191" s="76" t="s">
        <v>114</v>
      </c>
      <c r="B191" s="35" t="s">
        <v>19</v>
      </c>
      <c r="C191" s="78">
        <f t="shared" si="11"/>
        <v>0</v>
      </c>
      <c r="D191" s="78">
        <f t="shared" si="11"/>
        <v>0</v>
      </c>
    </row>
    <row r="192" spans="1:4" ht="12.75" hidden="1">
      <c r="A192" s="71" t="s">
        <v>115</v>
      </c>
      <c r="B192" s="36" t="s">
        <v>20</v>
      </c>
      <c r="C192" s="29">
        <v>0</v>
      </c>
      <c r="D192" s="12">
        <v>0</v>
      </c>
    </row>
    <row r="193" spans="1:4" ht="12.75" hidden="1">
      <c r="A193" s="76" t="s">
        <v>116</v>
      </c>
      <c r="B193" s="35" t="s">
        <v>22</v>
      </c>
      <c r="C193" s="78">
        <f>SUM(C194+C195)</f>
        <v>0</v>
      </c>
      <c r="D193" s="78">
        <f>SUM(D194+D195)</f>
        <v>0</v>
      </c>
    </row>
    <row r="194" spans="1:4" ht="12.75" hidden="1">
      <c r="A194" s="71" t="s">
        <v>117</v>
      </c>
      <c r="B194" s="36" t="s">
        <v>23</v>
      </c>
      <c r="C194" s="29">
        <v>0</v>
      </c>
      <c r="D194" s="12">
        <v>0</v>
      </c>
    </row>
    <row r="195" spans="1:4" ht="12.75" hidden="1">
      <c r="A195" s="71" t="s">
        <v>118</v>
      </c>
      <c r="B195" s="36" t="s">
        <v>24</v>
      </c>
      <c r="C195" s="29">
        <v>0</v>
      </c>
      <c r="D195" s="12">
        <v>0</v>
      </c>
    </row>
    <row r="196" spans="1:4" ht="15.75" customHeight="1">
      <c r="A196" s="73" t="s">
        <v>119</v>
      </c>
      <c r="B196" s="15" t="s">
        <v>28</v>
      </c>
      <c r="C196" s="31">
        <f>C197+C202</f>
        <v>2502</v>
      </c>
      <c r="D196" s="31">
        <f>D197+D202</f>
        <v>11.9</v>
      </c>
    </row>
    <row r="197" spans="1:4" ht="26.25" customHeight="1">
      <c r="A197" s="73" t="s">
        <v>120</v>
      </c>
      <c r="B197" s="15" t="s">
        <v>141</v>
      </c>
      <c r="C197" s="31">
        <f aca="true" t="shared" si="12" ref="C197:D200">SUM(C198)</f>
        <v>125</v>
      </c>
      <c r="D197" s="31">
        <f t="shared" si="12"/>
        <v>11.9</v>
      </c>
    </row>
    <row r="198" spans="1:4" ht="96" customHeight="1">
      <c r="A198" s="73" t="s">
        <v>331</v>
      </c>
      <c r="B198" s="37" t="s">
        <v>207</v>
      </c>
      <c r="C198" s="31">
        <f t="shared" si="12"/>
        <v>125</v>
      </c>
      <c r="D198" s="31">
        <f t="shared" si="12"/>
        <v>11.9</v>
      </c>
    </row>
    <row r="199" spans="1:4" ht="26.25" customHeight="1">
      <c r="A199" s="73" t="s">
        <v>332</v>
      </c>
      <c r="B199" s="17" t="s">
        <v>229</v>
      </c>
      <c r="C199" s="31">
        <f t="shared" si="12"/>
        <v>125</v>
      </c>
      <c r="D199" s="31">
        <f t="shared" si="12"/>
        <v>11.9</v>
      </c>
    </row>
    <row r="200" spans="1:4" ht="30.75" customHeight="1">
      <c r="A200" s="76" t="s">
        <v>333</v>
      </c>
      <c r="B200" s="77" t="s">
        <v>171</v>
      </c>
      <c r="C200" s="78">
        <f t="shared" si="12"/>
        <v>125</v>
      </c>
      <c r="D200" s="78">
        <f t="shared" si="12"/>
        <v>11.9</v>
      </c>
    </row>
    <row r="201" spans="1:4" ht="30.75" customHeight="1">
      <c r="A201" s="71" t="s">
        <v>334</v>
      </c>
      <c r="B201" s="16" t="s">
        <v>262</v>
      </c>
      <c r="C201" s="29">
        <v>125</v>
      </c>
      <c r="D201" s="29">
        <v>11.9</v>
      </c>
    </row>
    <row r="202" spans="1:4" ht="17.25" customHeight="1">
      <c r="A202" s="73" t="s">
        <v>394</v>
      </c>
      <c r="B202" s="15" t="s">
        <v>395</v>
      </c>
      <c r="C202" s="31">
        <f>SUM(C203+C207+C211+C215+C219)</f>
        <v>2377</v>
      </c>
      <c r="D202" s="31">
        <f>SUM(D203+D207+D211+D215+D219)</f>
        <v>0</v>
      </c>
    </row>
    <row r="203" spans="1:4" ht="27.75" customHeight="1">
      <c r="A203" s="73" t="s">
        <v>396</v>
      </c>
      <c r="B203" s="30" t="s">
        <v>200</v>
      </c>
      <c r="C203" s="31">
        <f aca="true" t="shared" si="13" ref="C203:D205">C204</f>
        <v>946</v>
      </c>
      <c r="D203" s="31">
        <f t="shared" si="13"/>
        <v>0</v>
      </c>
    </row>
    <row r="204" spans="1:4" ht="27" customHeight="1">
      <c r="A204" s="74" t="s">
        <v>397</v>
      </c>
      <c r="B204" s="17" t="s">
        <v>229</v>
      </c>
      <c r="C204" s="47">
        <f t="shared" si="13"/>
        <v>946</v>
      </c>
      <c r="D204" s="47">
        <f t="shared" si="13"/>
        <v>0</v>
      </c>
    </row>
    <row r="205" spans="1:4" ht="29.25" customHeight="1">
      <c r="A205" s="76" t="s">
        <v>398</v>
      </c>
      <c r="B205" s="77" t="s">
        <v>171</v>
      </c>
      <c r="C205" s="82">
        <f t="shared" si="13"/>
        <v>946</v>
      </c>
      <c r="D205" s="82">
        <f t="shared" si="13"/>
        <v>0</v>
      </c>
    </row>
    <row r="206" spans="1:4" ht="27.75" customHeight="1">
      <c r="A206" s="71" t="s">
        <v>399</v>
      </c>
      <c r="B206" s="16" t="s">
        <v>262</v>
      </c>
      <c r="C206" s="29">
        <v>946</v>
      </c>
      <c r="D206" s="12">
        <v>0</v>
      </c>
    </row>
    <row r="207" spans="1:4" ht="41.25" customHeight="1">
      <c r="A207" s="73" t="s">
        <v>400</v>
      </c>
      <c r="B207" s="17" t="s">
        <v>201</v>
      </c>
      <c r="C207" s="31">
        <f aca="true" t="shared" si="14" ref="C207:D209">SUM(C208)</f>
        <v>645</v>
      </c>
      <c r="D207" s="31">
        <f t="shared" si="14"/>
        <v>0</v>
      </c>
    </row>
    <row r="208" spans="1:4" ht="27.75" customHeight="1">
      <c r="A208" s="73" t="s">
        <v>401</v>
      </c>
      <c r="B208" s="17" t="s">
        <v>229</v>
      </c>
      <c r="C208" s="31">
        <f>SUM(C209)</f>
        <v>645</v>
      </c>
      <c r="D208" s="31">
        <f>SUM(D209)</f>
        <v>0</v>
      </c>
    </row>
    <row r="209" spans="1:4" ht="27" customHeight="1">
      <c r="A209" s="76" t="s">
        <v>402</v>
      </c>
      <c r="B209" s="77" t="s">
        <v>171</v>
      </c>
      <c r="C209" s="78">
        <f t="shared" si="14"/>
        <v>645</v>
      </c>
      <c r="D209" s="78">
        <f t="shared" si="14"/>
        <v>0</v>
      </c>
    </row>
    <row r="210" spans="1:4" ht="27" customHeight="1">
      <c r="A210" s="71" t="s">
        <v>403</v>
      </c>
      <c r="B210" s="16" t="s">
        <v>262</v>
      </c>
      <c r="C210" s="18">
        <v>645</v>
      </c>
      <c r="D210" s="21">
        <v>0</v>
      </c>
    </row>
    <row r="211" spans="1:4" ht="53.25" customHeight="1">
      <c r="A211" s="73" t="s">
        <v>404</v>
      </c>
      <c r="B211" s="17" t="s">
        <v>202</v>
      </c>
      <c r="C211" s="31">
        <f aca="true" t="shared" si="15" ref="C211:D213">SUM(C212)</f>
        <v>155</v>
      </c>
      <c r="D211" s="31">
        <f t="shared" si="15"/>
        <v>0</v>
      </c>
    </row>
    <row r="212" spans="1:4" ht="27.75" customHeight="1">
      <c r="A212" s="73" t="s">
        <v>405</v>
      </c>
      <c r="B212" s="17" t="s">
        <v>229</v>
      </c>
      <c r="C212" s="31">
        <f>SUM(C213)</f>
        <v>155</v>
      </c>
      <c r="D212" s="31">
        <f>SUM(D213)</f>
        <v>0</v>
      </c>
    </row>
    <row r="213" spans="1:4" ht="27.75" customHeight="1">
      <c r="A213" s="76" t="s">
        <v>406</v>
      </c>
      <c r="B213" s="77" t="s">
        <v>171</v>
      </c>
      <c r="C213" s="78">
        <f t="shared" si="15"/>
        <v>155</v>
      </c>
      <c r="D213" s="78">
        <f t="shared" si="15"/>
        <v>0</v>
      </c>
    </row>
    <row r="214" spans="1:4" ht="27.75" customHeight="1">
      <c r="A214" s="71" t="s">
        <v>407</v>
      </c>
      <c r="B214" s="16" t="s">
        <v>262</v>
      </c>
      <c r="C214" s="18">
        <v>155</v>
      </c>
      <c r="D214" s="21">
        <v>0</v>
      </c>
    </row>
    <row r="215" spans="1:4" ht="70.5" customHeight="1">
      <c r="A215" s="73" t="s">
        <v>408</v>
      </c>
      <c r="B215" s="17" t="s">
        <v>416</v>
      </c>
      <c r="C215" s="31">
        <f aca="true" t="shared" si="16" ref="C215:D217">SUM(C216)</f>
        <v>310</v>
      </c>
      <c r="D215" s="31">
        <f t="shared" si="16"/>
        <v>0</v>
      </c>
    </row>
    <row r="216" spans="1:4" ht="27.75" customHeight="1">
      <c r="A216" s="73" t="s">
        <v>409</v>
      </c>
      <c r="B216" s="17" t="s">
        <v>229</v>
      </c>
      <c r="C216" s="31">
        <f>SUM(C217)</f>
        <v>310</v>
      </c>
      <c r="D216" s="31">
        <f>SUM(D217)</f>
        <v>0</v>
      </c>
    </row>
    <row r="217" spans="1:4" ht="27.75" customHeight="1">
      <c r="A217" s="76" t="s">
        <v>410</v>
      </c>
      <c r="B217" s="77" t="s">
        <v>171</v>
      </c>
      <c r="C217" s="78">
        <f t="shared" si="16"/>
        <v>310</v>
      </c>
      <c r="D217" s="78">
        <f t="shared" si="16"/>
        <v>0</v>
      </c>
    </row>
    <row r="218" spans="1:4" ht="27.75" customHeight="1">
      <c r="A218" s="71" t="s">
        <v>411</v>
      </c>
      <c r="B218" s="16" t="s">
        <v>262</v>
      </c>
      <c r="C218" s="18">
        <v>310</v>
      </c>
      <c r="D218" s="21">
        <v>0</v>
      </c>
    </row>
    <row r="219" spans="1:4" ht="67.5" customHeight="1">
      <c r="A219" s="73" t="s">
        <v>412</v>
      </c>
      <c r="B219" s="17" t="s">
        <v>203</v>
      </c>
      <c r="C219" s="31">
        <f aca="true" t="shared" si="17" ref="C219:D221">SUM(C220)</f>
        <v>321</v>
      </c>
      <c r="D219" s="31">
        <f t="shared" si="17"/>
        <v>0</v>
      </c>
    </row>
    <row r="220" spans="1:4" ht="28.5" customHeight="1">
      <c r="A220" s="73" t="s">
        <v>413</v>
      </c>
      <c r="B220" s="17" t="s">
        <v>229</v>
      </c>
      <c r="C220" s="31">
        <f>SUM(C221)</f>
        <v>321</v>
      </c>
      <c r="D220" s="31">
        <f>SUM(D221)</f>
        <v>0</v>
      </c>
    </row>
    <row r="221" spans="1:4" ht="28.5" customHeight="1">
      <c r="A221" s="76" t="s">
        <v>414</v>
      </c>
      <c r="B221" s="77" t="s">
        <v>171</v>
      </c>
      <c r="C221" s="78">
        <f t="shared" si="17"/>
        <v>321</v>
      </c>
      <c r="D221" s="78">
        <f t="shared" si="17"/>
        <v>0</v>
      </c>
    </row>
    <row r="222" spans="1:4" ht="28.5" customHeight="1">
      <c r="A222" s="71" t="s">
        <v>415</v>
      </c>
      <c r="B222" s="16" t="s">
        <v>262</v>
      </c>
      <c r="C222" s="18">
        <v>321</v>
      </c>
      <c r="D222" s="21">
        <v>0</v>
      </c>
    </row>
    <row r="223" spans="1:4" ht="12.75">
      <c r="A223" s="86" t="s">
        <v>122</v>
      </c>
      <c r="B223" s="15" t="s">
        <v>121</v>
      </c>
      <c r="C223" s="31">
        <f aca="true" t="shared" si="18" ref="C223:D225">C224</f>
        <v>6732</v>
      </c>
      <c r="D223" s="31">
        <f t="shared" si="18"/>
        <v>574</v>
      </c>
    </row>
    <row r="224" spans="1:4" ht="12.75">
      <c r="A224" s="86" t="s">
        <v>123</v>
      </c>
      <c r="B224" s="15" t="s">
        <v>12</v>
      </c>
      <c r="C224" s="31">
        <f>C225+C230</f>
        <v>6732</v>
      </c>
      <c r="D224" s="31">
        <f>D225+D230</f>
        <v>574</v>
      </c>
    </row>
    <row r="225" spans="1:4" ht="40.5">
      <c r="A225" s="86" t="s">
        <v>335</v>
      </c>
      <c r="B225" s="37" t="s">
        <v>209</v>
      </c>
      <c r="C225" s="31">
        <f t="shared" si="18"/>
        <v>1895</v>
      </c>
      <c r="D225" s="31">
        <f t="shared" si="18"/>
        <v>500</v>
      </c>
    </row>
    <row r="226" spans="1:4" ht="27.75" customHeight="1">
      <c r="A226" s="86" t="s">
        <v>336</v>
      </c>
      <c r="B226" s="17" t="s">
        <v>229</v>
      </c>
      <c r="C226" s="31">
        <f>C227+C229</f>
        <v>1895</v>
      </c>
      <c r="D226" s="31">
        <f>D227+D229</f>
        <v>500</v>
      </c>
    </row>
    <row r="227" spans="1:4" ht="27.75" customHeight="1">
      <c r="A227" s="87" t="s">
        <v>337</v>
      </c>
      <c r="B227" s="77" t="s">
        <v>171</v>
      </c>
      <c r="C227" s="78">
        <f>C228</f>
        <v>1895</v>
      </c>
      <c r="D227" s="78">
        <f>D228</f>
        <v>500</v>
      </c>
    </row>
    <row r="228" spans="1:4" ht="25.5">
      <c r="A228" s="85" t="s">
        <v>338</v>
      </c>
      <c r="B228" s="16" t="s">
        <v>262</v>
      </c>
      <c r="C228" s="18">
        <v>1895</v>
      </c>
      <c r="D228" s="21">
        <v>500</v>
      </c>
    </row>
    <row r="229" spans="1:4" ht="12.75" hidden="1">
      <c r="A229" s="76" t="s">
        <v>208</v>
      </c>
      <c r="B229" s="38" t="s">
        <v>21</v>
      </c>
      <c r="C229" s="78">
        <v>0</v>
      </c>
      <c r="D229" s="78">
        <v>0</v>
      </c>
    </row>
    <row r="230" spans="1:4" ht="26.25" customHeight="1">
      <c r="A230" s="73" t="s">
        <v>339</v>
      </c>
      <c r="B230" s="37" t="s">
        <v>180</v>
      </c>
      <c r="C230" s="31">
        <f aca="true" t="shared" si="19" ref="C230:D232">C231</f>
        <v>4837</v>
      </c>
      <c r="D230" s="31">
        <f t="shared" si="19"/>
        <v>74</v>
      </c>
    </row>
    <row r="231" spans="1:4" ht="27" customHeight="1">
      <c r="A231" s="73" t="s">
        <v>340</v>
      </c>
      <c r="B231" s="17" t="s">
        <v>229</v>
      </c>
      <c r="C231" s="31">
        <f t="shared" si="19"/>
        <v>4837</v>
      </c>
      <c r="D231" s="31">
        <f t="shared" si="19"/>
        <v>74</v>
      </c>
    </row>
    <row r="232" spans="1:4" ht="29.25" customHeight="1">
      <c r="A232" s="76" t="s">
        <v>341</v>
      </c>
      <c r="B232" s="77" t="s">
        <v>171</v>
      </c>
      <c r="C232" s="78">
        <f t="shared" si="19"/>
        <v>4837</v>
      </c>
      <c r="D232" s="78">
        <f t="shared" si="19"/>
        <v>74</v>
      </c>
    </row>
    <row r="233" spans="1:4" ht="29.25" customHeight="1">
      <c r="A233" s="71" t="s">
        <v>342</v>
      </c>
      <c r="B233" s="16" t="s">
        <v>262</v>
      </c>
      <c r="C233" s="18">
        <v>4837</v>
      </c>
      <c r="D233" s="21">
        <v>74</v>
      </c>
    </row>
    <row r="234" spans="1:4" ht="12.75">
      <c r="A234" s="86" t="s">
        <v>124</v>
      </c>
      <c r="B234" s="15" t="s">
        <v>29</v>
      </c>
      <c r="C234" s="31">
        <f>C235+C240</f>
        <v>12135</v>
      </c>
      <c r="D234" s="31">
        <f>D235+D240</f>
        <v>1825.8</v>
      </c>
    </row>
    <row r="235" spans="1:4" ht="12.75">
      <c r="A235" s="86" t="s">
        <v>125</v>
      </c>
      <c r="B235" s="15" t="s">
        <v>127</v>
      </c>
      <c r="C235" s="31">
        <f aca="true" t="shared" si="20" ref="C235:D238">C236</f>
        <v>645.9</v>
      </c>
      <c r="D235" s="31">
        <f t="shared" si="20"/>
        <v>107.6</v>
      </c>
    </row>
    <row r="236" spans="1:4" ht="123.75">
      <c r="A236" s="86" t="s">
        <v>343</v>
      </c>
      <c r="B236" s="91" t="s">
        <v>210</v>
      </c>
      <c r="C236" s="31">
        <f t="shared" si="20"/>
        <v>645.9</v>
      </c>
      <c r="D236" s="31">
        <f t="shared" si="20"/>
        <v>107.6</v>
      </c>
    </row>
    <row r="237" spans="1:4" ht="12.75">
      <c r="A237" s="86" t="s">
        <v>344</v>
      </c>
      <c r="B237" s="15" t="s">
        <v>347</v>
      </c>
      <c r="C237" s="31">
        <f t="shared" si="20"/>
        <v>645.9</v>
      </c>
      <c r="D237" s="31">
        <f t="shared" si="20"/>
        <v>107.6</v>
      </c>
    </row>
    <row r="238" spans="1:4" ht="25.5">
      <c r="A238" s="87" t="s">
        <v>345</v>
      </c>
      <c r="B238" s="38" t="s">
        <v>176</v>
      </c>
      <c r="C238" s="29">
        <f t="shared" si="20"/>
        <v>645.9</v>
      </c>
      <c r="D238" s="29">
        <f t="shared" si="20"/>
        <v>107.6</v>
      </c>
    </row>
    <row r="239" spans="1:4" ht="12.75">
      <c r="A239" s="85" t="s">
        <v>346</v>
      </c>
      <c r="B239" s="20" t="s">
        <v>348</v>
      </c>
      <c r="C239" s="29">
        <v>645.9</v>
      </c>
      <c r="D239" s="22">
        <v>107.6</v>
      </c>
    </row>
    <row r="240" spans="1:4" ht="12.75">
      <c r="A240" s="86" t="s">
        <v>126</v>
      </c>
      <c r="B240" s="15" t="s">
        <v>41</v>
      </c>
      <c r="C240" s="31">
        <f>C241+C245</f>
        <v>11489.1</v>
      </c>
      <c r="D240" s="31">
        <f>D241+D245</f>
        <v>1718.2</v>
      </c>
    </row>
    <row r="241" spans="1:4" ht="69" customHeight="1">
      <c r="A241" s="86" t="s">
        <v>350</v>
      </c>
      <c r="B241" s="37" t="s">
        <v>349</v>
      </c>
      <c r="C241" s="31">
        <f aca="true" t="shared" si="21" ref="C241:D243">C242</f>
        <v>8098.6</v>
      </c>
      <c r="D241" s="31">
        <f t="shared" si="21"/>
        <v>1101.5</v>
      </c>
    </row>
    <row r="242" spans="1:4" ht="12.75">
      <c r="A242" s="86" t="s">
        <v>351</v>
      </c>
      <c r="B242" s="15" t="s">
        <v>347</v>
      </c>
      <c r="C242" s="31">
        <f t="shared" si="21"/>
        <v>8098.6</v>
      </c>
      <c r="D242" s="34">
        <f t="shared" si="21"/>
        <v>1101.5</v>
      </c>
    </row>
    <row r="243" spans="1:4" ht="25.5">
      <c r="A243" s="87" t="s">
        <v>352</v>
      </c>
      <c r="B243" s="38" t="s">
        <v>176</v>
      </c>
      <c r="C243" s="78">
        <f t="shared" si="21"/>
        <v>8098.6</v>
      </c>
      <c r="D243" s="83">
        <f t="shared" si="21"/>
        <v>1101.5</v>
      </c>
    </row>
    <row r="244" spans="1:4" ht="25.5">
      <c r="A244" s="85" t="s">
        <v>353</v>
      </c>
      <c r="B244" s="11" t="s">
        <v>354</v>
      </c>
      <c r="C244" s="18">
        <v>8098.6</v>
      </c>
      <c r="D244" s="33">
        <v>1101.5</v>
      </c>
    </row>
    <row r="245" spans="1:4" ht="54">
      <c r="A245" s="86" t="s">
        <v>355</v>
      </c>
      <c r="B245" s="37" t="s">
        <v>215</v>
      </c>
      <c r="C245" s="31">
        <f>C246</f>
        <v>3390.5</v>
      </c>
      <c r="D245" s="34">
        <f aca="true" t="shared" si="22" ref="C245:D247">D246</f>
        <v>616.7</v>
      </c>
    </row>
    <row r="246" spans="1:4" ht="14.25" customHeight="1">
      <c r="A246" s="86" t="s">
        <v>356</v>
      </c>
      <c r="B246" s="15" t="s">
        <v>347</v>
      </c>
      <c r="C246" s="31">
        <f t="shared" si="22"/>
        <v>3390.5</v>
      </c>
      <c r="D246" s="34">
        <f t="shared" si="22"/>
        <v>616.7</v>
      </c>
    </row>
    <row r="247" spans="1:4" ht="25.5">
      <c r="A247" s="87" t="s">
        <v>357</v>
      </c>
      <c r="B247" s="38" t="s">
        <v>211</v>
      </c>
      <c r="C247" s="78">
        <f t="shared" si="22"/>
        <v>3390.5</v>
      </c>
      <c r="D247" s="83">
        <f t="shared" si="22"/>
        <v>616.7</v>
      </c>
    </row>
    <row r="248" spans="1:4" ht="25.5">
      <c r="A248" s="85" t="s">
        <v>358</v>
      </c>
      <c r="B248" s="11" t="s">
        <v>359</v>
      </c>
      <c r="C248" s="18">
        <v>3390.5</v>
      </c>
      <c r="D248" s="33">
        <v>616.7</v>
      </c>
    </row>
    <row r="249" spans="1:4" ht="12.75">
      <c r="A249" s="86" t="s">
        <v>128</v>
      </c>
      <c r="B249" s="15" t="s">
        <v>130</v>
      </c>
      <c r="C249" s="31">
        <f aca="true" t="shared" si="23" ref="C249:D253">C250</f>
        <v>2640</v>
      </c>
      <c r="D249" s="34">
        <f t="shared" si="23"/>
        <v>70</v>
      </c>
    </row>
    <row r="250" spans="1:4" ht="12.75">
      <c r="A250" s="86" t="s">
        <v>129</v>
      </c>
      <c r="B250" s="15" t="s">
        <v>75</v>
      </c>
      <c r="C250" s="31">
        <f t="shared" si="23"/>
        <v>2640</v>
      </c>
      <c r="D250" s="34">
        <f t="shared" si="23"/>
        <v>70</v>
      </c>
    </row>
    <row r="251" spans="1:4" ht="94.5">
      <c r="A251" s="86" t="s">
        <v>360</v>
      </c>
      <c r="B251" s="37" t="s">
        <v>417</v>
      </c>
      <c r="C251" s="31">
        <f t="shared" si="23"/>
        <v>2640</v>
      </c>
      <c r="D251" s="34">
        <f t="shared" si="23"/>
        <v>70</v>
      </c>
    </row>
    <row r="252" spans="1:4" ht="29.25" customHeight="1">
      <c r="A252" s="86" t="s">
        <v>361</v>
      </c>
      <c r="B252" s="17" t="s">
        <v>229</v>
      </c>
      <c r="C252" s="31">
        <f>C253</f>
        <v>2640</v>
      </c>
      <c r="D252" s="31">
        <f>D253</f>
        <v>70</v>
      </c>
    </row>
    <row r="253" spans="1:4" ht="30" customHeight="1">
      <c r="A253" s="87" t="s">
        <v>362</v>
      </c>
      <c r="B253" s="77" t="s">
        <v>171</v>
      </c>
      <c r="C253" s="78">
        <f t="shared" si="23"/>
        <v>2640</v>
      </c>
      <c r="D253" s="83">
        <f t="shared" si="23"/>
        <v>70</v>
      </c>
    </row>
    <row r="254" spans="1:4" ht="25.5">
      <c r="A254" s="85" t="s">
        <v>363</v>
      </c>
      <c r="B254" s="16" t="s">
        <v>262</v>
      </c>
      <c r="C254" s="18">
        <v>2640</v>
      </c>
      <c r="D254" s="33">
        <v>70</v>
      </c>
    </row>
    <row r="255" spans="1:4" ht="12.75">
      <c r="A255" s="86" t="s">
        <v>131</v>
      </c>
      <c r="B255" s="15" t="s">
        <v>76</v>
      </c>
      <c r="C255" s="31">
        <f>SUM(C256)</f>
        <v>2360</v>
      </c>
      <c r="D255" s="31">
        <f>SUM(D256)</f>
        <v>469.6</v>
      </c>
    </row>
    <row r="256" spans="1:4" ht="12.75">
      <c r="A256" s="86" t="s">
        <v>132</v>
      </c>
      <c r="B256" s="15" t="s">
        <v>40</v>
      </c>
      <c r="C256" s="31">
        <f aca="true" t="shared" si="24" ref="C256:D259">C257</f>
        <v>2360</v>
      </c>
      <c r="D256" s="31">
        <f t="shared" si="24"/>
        <v>469.6</v>
      </c>
    </row>
    <row r="257" spans="1:4" ht="94.5" customHeight="1">
      <c r="A257" s="86" t="s">
        <v>364</v>
      </c>
      <c r="B257" s="91" t="s">
        <v>212</v>
      </c>
      <c r="C257" s="31">
        <f t="shared" si="24"/>
        <v>2360</v>
      </c>
      <c r="D257" s="31">
        <f t="shared" si="24"/>
        <v>469.6</v>
      </c>
    </row>
    <row r="258" spans="1:4" ht="27.75" customHeight="1">
      <c r="A258" s="86" t="s">
        <v>365</v>
      </c>
      <c r="B258" s="17" t="s">
        <v>229</v>
      </c>
      <c r="C258" s="31">
        <f t="shared" si="24"/>
        <v>2360</v>
      </c>
      <c r="D258" s="31">
        <f t="shared" si="24"/>
        <v>469.6</v>
      </c>
    </row>
    <row r="259" spans="1:4" ht="27.75" customHeight="1">
      <c r="A259" s="87" t="s">
        <v>366</v>
      </c>
      <c r="B259" s="77" t="s">
        <v>171</v>
      </c>
      <c r="C259" s="78">
        <f t="shared" si="24"/>
        <v>2360</v>
      </c>
      <c r="D259" s="78">
        <f t="shared" si="24"/>
        <v>469.6</v>
      </c>
    </row>
    <row r="260" spans="1:4" ht="25.5">
      <c r="A260" s="85" t="s">
        <v>367</v>
      </c>
      <c r="B260" s="16" t="s">
        <v>262</v>
      </c>
      <c r="C260" s="29">
        <v>2360</v>
      </c>
      <c r="D260" s="29">
        <v>469.6</v>
      </c>
    </row>
    <row r="261" spans="1:4" ht="16.5" customHeight="1">
      <c r="A261" s="32"/>
      <c r="B261" s="43" t="s">
        <v>42</v>
      </c>
      <c r="C261" s="25">
        <f>C61+C94+C104</f>
        <v>112616.7</v>
      </c>
      <c r="D261" s="25">
        <f>D61+D94+D104</f>
        <v>5843.300000000001</v>
      </c>
    </row>
    <row r="264" spans="1:4" ht="12" customHeight="1">
      <c r="A264" s="94"/>
      <c r="B264" s="94"/>
      <c r="C264" s="95"/>
      <c r="D264" s="95"/>
    </row>
    <row r="265" spans="1:4" ht="12" customHeight="1">
      <c r="A265" s="9"/>
      <c r="B265" s="9"/>
      <c r="C265" s="9"/>
      <c r="D265" s="9"/>
    </row>
    <row r="266" spans="1:4" ht="12" customHeight="1">
      <c r="A266" s="94"/>
      <c r="B266" s="94"/>
      <c r="C266" s="95"/>
      <c r="D266" s="95"/>
    </row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3:D3"/>
    <mergeCell ref="A1:D1"/>
    <mergeCell ref="A4:D4"/>
    <mergeCell ref="A2:D2"/>
    <mergeCell ref="A266:B266"/>
    <mergeCell ref="C266:D266"/>
    <mergeCell ref="A6:D6"/>
    <mergeCell ref="A60:D60"/>
    <mergeCell ref="A264:B264"/>
    <mergeCell ref="C264:D26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101" t="s">
        <v>79</v>
      </c>
      <c r="B1" s="102"/>
      <c r="C1" s="102"/>
      <c r="D1" s="103"/>
    </row>
    <row r="2" spans="1:4" ht="15" customHeight="1">
      <c r="A2" s="101" t="s">
        <v>51</v>
      </c>
      <c r="B2" s="102"/>
      <c r="C2" s="102"/>
      <c r="D2" s="103"/>
    </row>
    <row r="3" spans="1:4" ht="15" customHeight="1">
      <c r="A3" s="101" t="s">
        <v>422</v>
      </c>
      <c r="B3" s="102"/>
      <c r="C3" s="102"/>
      <c r="D3" s="103"/>
    </row>
    <row r="4" spans="1:5" ht="17.25" customHeight="1">
      <c r="A4" s="104" t="s">
        <v>80</v>
      </c>
      <c r="B4" s="105"/>
      <c r="C4" s="105"/>
      <c r="D4" s="105"/>
      <c r="E4" s="56"/>
    </row>
    <row r="5" spans="1:5" ht="54" customHeight="1">
      <c r="A5" s="62" t="s">
        <v>13</v>
      </c>
      <c r="B5" s="63" t="s">
        <v>81</v>
      </c>
      <c r="C5" s="64" t="s">
        <v>46</v>
      </c>
      <c r="D5" s="64" t="s">
        <v>47</v>
      </c>
      <c r="E5" s="56"/>
    </row>
    <row r="6" spans="1:7" ht="27" customHeight="1">
      <c r="A6" s="65" t="s">
        <v>82</v>
      </c>
      <c r="B6" s="66" t="s">
        <v>83</v>
      </c>
      <c r="C6" s="67">
        <f>SUM(C7)</f>
        <v>7458.099999999991</v>
      </c>
      <c r="D6" s="67">
        <f>SUM(D7)</f>
        <v>-6635.299999999999</v>
      </c>
      <c r="E6" s="13"/>
      <c r="F6" s="57"/>
      <c r="G6" s="58"/>
    </row>
    <row r="7" spans="1:6" ht="36" customHeight="1">
      <c r="A7" s="65" t="s">
        <v>84</v>
      </c>
      <c r="B7" s="66" t="s">
        <v>418</v>
      </c>
      <c r="C7" s="67">
        <f>SUM(C16)</f>
        <v>7458.099999999991</v>
      </c>
      <c r="D7" s="67">
        <f>SUM(D16)</f>
        <v>-6635.299999999999</v>
      </c>
      <c r="F7" s="58"/>
    </row>
    <row r="8" spans="1:5" ht="24" customHeight="1">
      <c r="A8" s="68" t="s">
        <v>85</v>
      </c>
      <c r="B8" s="14" t="s">
        <v>86</v>
      </c>
      <c r="C8" s="67">
        <f aca="true" t="shared" si="0" ref="C8:D10">SUM(C9)</f>
        <v>105158.6</v>
      </c>
      <c r="D8" s="67">
        <f t="shared" si="0"/>
        <v>12478.6</v>
      </c>
      <c r="E8" s="60"/>
    </row>
    <row r="9" spans="1:5" ht="22.5" customHeight="1">
      <c r="A9" s="68" t="s">
        <v>87</v>
      </c>
      <c r="B9" s="14" t="s">
        <v>88</v>
      </c>
      <c r="C9" s="69">
        <f t="shared" si="0"/>
        <v>105158.6</v>
      </c>
      <c r="D9" s="69">
        <f t="shared" si="0"/>
        <v>12478.6</v>
      </c>
      <c r="E9" s="59"/>
    </row>
    <row r="10" spans="1:6" ht="32.25" customHeight="1">
      <c r="A10" s="68" t="s">
        <v>89</v>
      </c>
      <c r="B10" s="14" t="s">
        <v>90</v>
      </c>
      <c r="C10" s="69">
        <f t="shared" si="0"/>
        <v>105158.6</v>
      </c>
      <c r="D10" s="69">
        <f t="shared" si="0"/>
        <v>12478.6</v>
      </c>
      <c r="F10" s="58"/>
    </row>
    <row r="11" spans="1:6" ht="54" customHeight="1">
      <c r="A11" s="68" t="s">
        <v>91</v>
      </c>
      <c r="B11" s="14" t="s">
        <v>419</v>
      </c>
      <c r="C11" s="69">
        <f>SUM(отчет!C59)</f>
        <v>105158.6</v>
      </c>
      <c r="D11" s="69">
        <f>SUM(отчет!D59)</f>
        <v>12478.6</v>
      </c>
      <c r="F11" s="58"/>
    </row>
    <row r="12" spans="1:6" ht="27" customHeight="1">
      <c r="A12" s="68" t="s">
        <v>92</v>
      </c>
      <c r="B12" s="14" t="s">
        <v>93</v>
      </c>
      <c r="C12" s="67">
        <f aca="true" t="shared" si="1" ref="C12:D14">SUM(C13)</f>
        <v>112616.7</v>
      </c>
      <c r="D12" s="67">
        <f t="shared" si="1"/>
        <v>5843.300000000001</v>
      </c>
      <c r="F12" s="58"/>
    </row>
    <row r="13" spans="1:4" ht="27" customHeight="1">
      <c r="A13" s="68" t="s">
        <v>94</v>
      </c>
      <c r="B13" s="14" t="s">
        <v>95</v>
      </c>
      <c r="C13" s="69">
        <f t="shared" si="1"/>
        <v>112616.7</v>
      </c>
      <c r="D13" s="69">
        <f t="shared" si="1"/>
        <v>5843.300000000001</v>
      </c>
    </row>
    <row r="14" spans="1:4" ht="33" customHeight="1">
      <c r="A14" s="68" t="s">
        <v>96</v>
      </c>
      <c r="B14" s="14" t="s">
        <v>97</v>
      </c>
      <c r="C14" s="69">
        <f t="shared" si="1"/>
        <v>112616.7</v>
      </c>
      <c r="D14" s="69">
        <f t="shared" si="1"/>
        <v>5843.300000000001</v>
      </c>
    </row>
    <row r="15" spans="1:4" ht="53.25" customHeight="1">
      <c r="A15" s="68" t="s">
        <v>98</v>
      </c>
      <c r="B15" s="14" t="s">
        <v>420</v>
      </c>
      <c r="C15" s="69">
        <f>SUM(отчет!C261)</f>
        <v>112616.7</v>
      </c>
      <c r="D15" s="69">
        <f>SUM(отчет!D261)</f>
        <v>5843.300000000001</v>
      </c>
    </row>
    <row r="16" spans="1:4" ht="19.5" customHeight="1">
      <c r="A16" s="100" t="s">
        <v>99</v>
      </c>
      <c r="B16" s="100"/>
      <c r="C16" s="67">
        <f>SUM(C12-C8)</f>
        <v>7458.099999999991</v>
      </c>
      <c r="D16" s="67">
        <f>SUM(D12-D8)</f>
        <v>-6635.299999999999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94"/>
      <c r="B19" s="94"/>
      <c r="C19" s="94"/>
      <c r="D19" s="99"/>
    </row>
    <row r="20" spans="1:3" ht="12.75">
      <c r="A20" s="9"/>
      <c r="B20" s="9"/>
      <c r="C20" s="9"/>
    </row>
    <row r="21" spans="1:3" ht="12.75">
      <c r="A21" s="94"/>
      <c r="B21" s="94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2017-03-23T12:41:23Z</cp:lastPrinted>
  <dcterms:created xsi:type="dcterms:W3CDTF">1996-10-08T23:32:33Z</dcterms:created>
  <dcterms:modified xsi:type="dcterms:W3CDTF">2017-04-25T07:27:19Z</dcterms:modified>
  <cp:category/>
  <cp:version/>
  <cp:contentType/>
  <cp:contentStatus/>
</cp:coreProperties>
</file>