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тчет" sheetId="1" r:id="rId1"/>
    <sheet name="приложение1" sheetId="2" r:id="rId2"/>
    <sheet name="приложение2" sheetId="3" r:id="rId3"/>
    <sheet name="приложение3" sheetId="4" r:id="rId4"/>
    <sheet name="приложение4" sheetId="5" r:id="rId5"/>
  </sheets>
  <definedNames/>
  <calcPr fullCalcOnLoad="1"/>
</workbook>
</file>

<file path=xl/sharedStrings.xml><?xml version="1.0" encoding="utf-8"?>
<sst xmlns="http://schemas.openxmlformats.org/spreadsheetml/2006/main" count="1245" uniqueCount="709">
  <si>
    <t>1)    Обслуживание программного продукта "Семья-АИС" за 3 квартал 2012г. (позднее выставление счета)</t>
  </si>
  <si>
    <t>1102</t>
  </si>
  <si>
    <t>512 01 01</t>
  </si>
  <si>
    <t>1)    Предоплата наградной продукции для населения МО</t>
  </si>
  <si>
    <t>ООО "Авангард" Договор № 10/09/01 от 10.09.12.</t>
  </si>
  <si>
    <t xml:space="preserve">ООО "РМГ" Д.№ 20-д/п от 02.07.12г. </t>
  </si>
  <si>
    <t>Муниципальный округ СОСНОВАЯ ПОЛЯНА за 9 месяцев 2012 года.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</si>
  <si>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</si>
  <si>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</si>
  <si>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</si>
  <si>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</si>
  <si>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</si>
  <si>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</si>
  <si>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</si>
  <si>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</si>
  <si>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</si>
  <si>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</si>
  <si>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Молодежная политика и оздоровление детей</t>
  </si>
  <si>
    <t>Культура</t>
  </si>
  <si>
    <t>Код</t>
  </si>
  <si>
    <t>182  1 06 01010 03 0000 110</t>
  </si>
  <si>
    <t>182  1 09 00000 00 0000 000</t>
  </si>
  <si>
    <t>182  1 09 04040 01 0000 110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</si>
  <si>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</si>
  <si>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</si>
  <si>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</si>
  <si>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Резервный фонд Местной Администрации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</si>
  <si>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</si>
  <si>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</si>
  <si>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</si>
  <si>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</si>
  <si>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</si>
  <si>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Функционирование высшего должностного лица субъекта Российской Федерации и органа местного самоуправления</t>
  </si>
  <si>
    <t>Оплата труда и начисления на оплату труда</t>
  </si>
  <si>
    <t>Оплата труда Главы МО</t>
  </si>
  <si>
    <t>Начисления на оплату  труда Главы МО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</si>
  <si>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</si>
  <si>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</si>
  <si>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</si>
  <si>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</si>
  <si>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</si>
  <si>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</si>
  <si>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</si>
  <si>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</si>
  <si>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</si>
  <si>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</si>
  <si>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</si>
  <si>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</si>
  <si>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</si>
  <si>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</si>
  <si>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Прочие расходы 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</si>
  <si>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</si>
  <si>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</si>
  <si>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</si>
  <si>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</si>
  <si>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</si>
  <si>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</si>
  <si>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</si>
  <si>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</si>
  <si>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</si>
  <si>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</si>
  <si>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Дотации бюджетам внутригородских муниципальных образований городов федерального значения Москвы и Санкт-Петербурга на выравнивание уровня бюджетной обеспеченности</t>
  </si>
  <si>
    <t>Предупреждение и ликвидация последствий ЧС и стихийных бедствий, гражданская оборона</t>
  </si>
  <si>
    <t>Проведение работ по военно-патриотическому воспитанию молодежи на территории муниципального образования</t>
  </si>
  <si>
    <t>ОБЩЕГОСУДАРСТВЕННЫЕ ВОПРОСЫ</t>
  </si>
  <si>
    <t>Налоги на имущество</t>
  </si>
  <si>
    <t>182  1 09 04000 01 0000 110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</si>
  <si>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</si>
  <si>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</si>
  <si>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</si>
  <si>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</si>
  <si>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</si>
  <si>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</si>
  <si>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</si>
  <si>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</si>
  <si>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</si>
  <si>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</si>
  <si>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</si>
  <si>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</si>
  <si>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</si>
  <si>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</si>
  <si>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</si>
  <si>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939  2 02 01010 03 0000 151</t>
  </si>
  <si>
    <t>182  1 16 06000 01 0000 140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</si>
  <si>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</si>
  <si>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</si>
  <si>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</si>
  <si>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</si>
  <si>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</si>
  <si>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</si>
  <si>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</si>
  <si>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</si>
  <si>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</si>
  <si>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</si>
  <si>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бюджетам муниципальных образований городов федерального значения Москвы и Санкт-Петербурга на содержание ребенка в семье опекуна и приемной семье</t>
  </si>
  <si>
    <t>И т о г о    д о х о д о в:</t>
  </si>
  <si>
    <t>945 0100 0000000 000 000</t>
  </si>
  <si>
    <t>МУНИЦИПАЛЬНЫЙ СОВЕТ МО СОСНОВАЯ ПОЛЯНА</t>
  </si>
  <si>
    <t>945 0102 0000000 000 000</t>
  </si>
  <si>
    <t>945 0102 0020101 000 000</t>
  </si>
  <si>
    <t>Глава муниципального образования</t>
  </si>
  <si>
    <t>945 0102 0020101 500 000</t>
  </si>
  <si>
    <t>Выполнение функций органами местного самоуправления</t>
  </si>
  <si>
    <t>945 0102 0020101 500 210</t>
  </si>
  <si>
    <t>945 0102 0020101 500 211</t>
  </si>
  <si>
    <t>945 0102 0020101 500 212</t>
  </si>
  <si>
    <t>945 0102 0020101 500 213</t>
  </si>
  <si>
    <t>945 0102 0020101 500 220</t>
  </si>
  <si>
    <t>945 0102 0020101 500 226</t>
  </si>
  <si>
    <t>945 0103 0000000 000 000</t>
  </si>
  <si>
    <t>Функционирование законодательных (представительных) органов местного самоуправления</t>
  </si>
  <si>
    <t>945 0103 0020401 000 000</t>
  </si>
  <si>
    <t>945 0103 0020401 500 000</t>
  </si>
  <si>
    <t>945 0103 0020401 500 210</t>
  </si>
  <si>
    <t>939 0000 0000000 000 000</t>
  </si>
  <si>
    <t>МЕСТНАЯ АДМИНИСТРАЦИЯ МО СОСНОВАЯ ПОЛЯНА</t>
  </si>
  <si>
    <t>939 0104 0000000 000 000</t>
  </si>
  <si>
    <t>Выполнение отдельных государственных полномочий за счет субвенций из фонда компенсаций Санкт-Петербурга</t>
  </si>
  <si>
    <t>939 0104 0020501 000 000</t>
  </si>
  <si>
    <t>Глава местной администрации (исполнительно-распорядительного органа муниципального образования)</t>
  </si>
  <si>
    <t>939 0104 0020501 500 000</t>
  </si>
  <si>
    <t>939 0104 0020501 500 210</t>
  </si>
  <si>
    <t>939 0104 0020501 500 211</t>
  </si>
  <si>
    <t>939 0104 0020501 500 213</t>
  </si>
  <si>
    <t xml:space="preserve">Резервные фонды </t>
  </si>
  <si>
    <t>Формирование архивных фондов органов местного 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</si>
  <si>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</si>
  <si>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393 0114 0920201 000 000</t>
  </si>
  <si>
    <t>Размещение муниципального заказа</t>
  </si>
  <si>
    <t>939 0114 0920201 500 000</t>
  </si>
  <si>
    <t>939 0114 0920201 500 220</t>
  </si>
  <si>
    <t>939 0114 0920201 500 226</t>
  </si>
  <si>
    <t>939 0300 0000000 000 000</t>
  </si>
  <si>
    <t>939 0309 0000000 000 000</t>
  </si>
  <si>
    <t>939 0309 2190101 000 000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</si>
  <si>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</si>
  <si>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939 0309 2190101 500 000</t>
  </si>
  <si>
    <t>939 0309 2190101 500 220</t>
  </si>
  <si>
    <t>939 0309 2190101 500 226</t>
  </si>
  <si>
    <t>939 0309 2190101 500 300</t>
  </si>
  <si>
    <t>939 0310 0000000 000 000</t>
  </si>
  <si>
    <t>Обеспечение пожарной безопасности</t>
  </si>
  <si>
    <t>Организация первичных мер в области пожарной безопасности</t>
  </si>
  <si>
    <t>939 0500 0000000 000 000</t>
  </si>
  <si>
    <t>939 0503 0000000 000 000</t>
  </si>
  <si>
    <t>Благоустройство</t>
  </si>
  <si>
    <t>939 0503 6000100 000 000</t>
  </si>
  <si>
    <t>Благоустройство внутридворовых и придомовых территорий</t>
  </si>
  <si>
    <t>939 0503 6000101 000 000</t>
  </si>
  <si>
    <t>Текущий ремонт придомовых территорий и территорий дворов, включая проезды и въезды, пешеходные дорожки</t>
  </si>
  <si>
    <t>939 0503 6000101 500 000</t>
  </si>
  <si>
    <t>939 0503 6000101 500 220</t>
  </si>
  <si>
    <t>939 0503 6000101 500 226</t>
  </si>
  <si>
    <t>939 0503 6000103 000 000</t>
  </si>
  <si>
    <t>939 0503 6000103 500 000</t>
  </si>
  <si>
    <t>939 0503 6000103 500 220</t>
  </si>
  <si>
    <t>939 0503 6000103 500 226</t>
  </si>
  <si>
    <t>939 0503 6000104 000 000</t>
  </si>
  <si>
    <t>Установка и содержание малых архитектурных форм, уличной мебели и хозяйственно-бытового оборудования</t>
  </si>
  <si>
    <t>939 0503 6000104 500 000</t>
  </si>
  <si>
    <t>939 0503 6000104 500 220</t>
  </si>
  <si>
    <t>939 0503 6000104 500 300</t>
  </si>
  <si>
    <t>939 0503 6000104 500 310</t>
  </si>
  <si>
    <t>939 0503 6000105 000 000</t>
  </si>
  <si>
    <t>Обустройство и содержание детских и спортивных площадок</t>
  </si>
  <si>
    <t>939 0503 6000105 500 000</t>
  </si>
  <si>
    <t>939 0503 6000105 500 220</t>
  </si>
  <si>
    <t>939 0503 6000105 500 226</t>
  </si>
  <si>
    <t xml:space="preserve">939 0503 6000200 000 000 </t>
  </si>
  <si>
    <t>939 0503 6000202 000 000</t>
  </si>
  <si>
    <t>Ликвидация несанкционированных свалок бытовых отходов и  мусора</t>
  </si>
  <si>
    <t>939 0503 6000202 500 000</t>
  </si>
  <si>
    <t>939 0503 6000202 500 220</t>
  </si>
  <si>
    <t>939 0503 6000202 500 226</t>
  </si>
  <si>
    <t>939 0503 6000203 000 000</t>
  </si>
  <si>
    <t>Уборка территорий, водных акваторий, тупиков и проездов</t>
  </si>
  <si>
    <t>939 0503 6000203 500 000</t>
  </si>
  <si>
    <t>939 0503 6000203 500 220</t>
  </si>
  <si>
    <t>939 0503 6000203 500 226</t>
  </si>
  <si>
    <t>939 0503 6000300 000 000</t>
  </si>
  <si>
    <t>Озеленение территорий муниципального образования</t>
  </si>
  <si>
    <t>939 0503 6000301 000 000</t>
  </si>
  <si>
    <t xml:space="preserve">Компенсационное озеленение, проведение санитарных рубок ( в том числе удалению аварийных, больных деревьев и кустарников), реконструкция зеленых насаждений внутриквартального  озеленения </t>
  </si>
  <si>
    <t>939 0503 6000301 500 000</t>
  </si>
  <si>
    <t>939 0503 6000301 500 220</t>
  </si>
  <si>
    <t>939 0503 6000301 500 226</t>
  </si>
  <si>
    <t>939 0503 6000400 000 000</t>
  </si>
  <si>
    <t>Прочее благоустройство</t>
  </si>
  <si>
    <t>939 0503 6000401 000 000</t>
  </si>
  <si>
    <t>Создание зон отдыха</t>
  </si>
  <si>
    <t>939 0503 6000401 500 000</t>
  </si>
  <si>
    <t>939 0503 6000401 500 220</t>
  </si>
  <si>
    <t>939 0503 6000401 500 226</t>
  </si>
  <si>
    <t>939 0503 6000401 500 300</t>
  </si>
  <si>
    <t>939 0503 6000401 500 310</t>
  </si>
  <si>
    <t>939 0503 6000402 000 000</t>
  </si>
  <si>
    <t>Выполнение оформления к праздничным мероприятиям на территории муниципального образования</t>
  </si>
  <si>
    <t>939 0503 6000402 500 000</t>
  </si>
  <si>
    <t>939 0503 6000402 500 220</t>
  </si>
  <si>
    <t>939 0503 6000402 500 226</t>
  </si>
  <si>
    <t>939 0700 0000000 000 000</t>
  </si>
  <si>
    <t>939 0707 0000000 000 000</t>
  </si>
  <si>
    <t>939 0707 4310101 000 000</t>
  </si>
  <si>
    <t>939 0707 4310101 500 000</t>
  </si>
  <si>
    <t>939 0707 4310101 500 220</t>
  </si>
  <si>
    <t>939 0707 4310101 500 226</t>
  </si>
  <si>
    <t>939 0707 4310201 000 000</t>
  </si>
  <si>
    <t>Организация и проведение досуговых мероприятий для детей и подростков, проживающих на территории МО</t>
  </si>
  <si>
    <t>939 0707 4310201 500 000</t>
  </si>
  <si>
    <t>939 0707 4310201 500 220</t>
  </si>
  <si>
    <t>939 0707 4310201 500 226</t>
  </si>
  <si>
    <t>939 0707 4310201 500 300</t>
  </si>
  <si>
    <t>939 0707 4310201 500 340</t>
  </si>
  <si>
    <t>939 0800 0000000 000 000</t>
  </si>
  <si>
    <t>939 0801 0000000 000 000</t>
  </si>
  <si>
    <t>939 0801 4500101 000 000</t>
  </si>
  <si>
    <t>Организация местных и участие в организации и проведении городских праздничных и иных зрелищных мероприятий</t>
  </si>
  <si>
    <t>939 0801 4500101 500 000</t>
  </si>
  <si>
    <t>939 0801 4500101 500 220</t>
  </si>
  <si>
    <t>939 0801 4500101 500 226</t>
  </si>
  <si>
    <t>939 0801 4500101 500 290</t>
  </si>
  <si>
    <t>Периодическая печать и издательства</t>
  </si>
  <si>
    <t>Опубликование муниципальных правовых актов в средствах массовой информации</t>
  </si>
  <si>
    <t>Физическая культура и спорт</t>
  </si>
  <si>
    <t>Создание условий для развития на территории муниципального образования массовой физической культуры и спорта</t>
  </si>
  <si>
    <t>939 1000 0000000 000 000</t>
  </si>
  <si>
    <t>939 1004 0000000 000 000</t>
  </si>
  <si>
    <t>Охрана семьи и детства</t>
  </si>
  <si>
    <t>И т о г о    р а с х о д о в:</t>
  </si>
  <si>
    <t xml:space="preserve">старшие </t>
  </si>
  <si>
    <t>ИНН/КПП  7807310726 / 780701001,</t>
  </si>
  <si>
    <t>финансируемых за счет средств бюджета муниципального образования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</si>
  <si>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</si>
  <si>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</si>
  <si>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</si>
  <si>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</si>
  <si>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</si>
  <si>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</si>
  <si>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</si>
  <si>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</si>
  <si>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</si>
  <si>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</si>
  <si>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</si>
  <si>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</si>
  <si>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</si>
  <si>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</si>
  <si>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</si>
  <si>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</si>
  <si>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</si>
  <si>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Договор № М05490 от 10.01.06.</t>
  </si>
  <si>
    <t>226</t>
  </si>
  <si>
    <t>В с е г о :</t>
  </si>
  <si>
    <t>_________________________________</t>
  </si>
  <si>
    <t>Расходование средств резервного фонда Местной Администрации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</si>
  <si>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</si>
  <si>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</si>
  <si>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</si>
  <si>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</si>
  <si>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</si>
  <si>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</si>
  <si>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</si>
  <si>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</si>
  <si>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</si>
  <si>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</si>
  <si>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</si>
  <si>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</si>
  <si>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</si>
  <si>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</si>
  <si>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</si>
  <si>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</si>
  <si>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</si>
  <si>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</si>
  <si>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</si>
  <si>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</si>
  <si>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939 0801 4500101 500 300</t>
  </si>
  <si>
    <t>939 0801 4500101 500 340</t>
  </si>
  <si>
    <t>Сведения о кредиторской и дебиторской задолженности</t>
  </si>
  <si>
    <t>Исполнено    (тыс.руб.)</t>
  </si>
  <si>
    <t>945 0102 0020101 500 222</t>
  </si>
  <si>
    <t>945 0000 0000000 000 000</t>
  </si>
  <si>
    <t>ИЗБИРАТЕЛЬНАЯ КОМИССИЯ МО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</si>
  <si>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</si>
  <si>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</si>
  <si>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981 0000 0000000 000 000</t>
  </si>
  <si>
    <t>981 0107 0000000 000 000</t>
  </si>
  <si>
    <t>981 0107 0200101 000 000</t>
  </si>
  <si>
    <t>981 0107 0200101 500 000</t>
  </si>
  <si>
    <t>981 0107 0200101 500 220</t>
  </si>
  <si>
    <t>981 0107 0200101 500 226</t>
  </si>
  <si>
    <t>981 0100 0000000 000 000</t>
  </si>
  <si>
    <t>939 0100 0000000 000 000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</si>
  <si>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</si>
  <si>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Вознаграждение депутатам, осуществляющим свои полномочия на непостоянной основе</t>
  </si>
  <si>
    <t>945 0103 0020301 000 000</t>
  </si>
  <si>
    <t>945 0103 0020301 500 000</t>
  </si>
  <si>
    <t>Аппарат представительного органа муниципального образования</t>
  </si>
  <si>
    <t>945 0103 0020401 500 211</t>
  </si>
  <si>
    <t>945 0103 0020401 500 213</t>
  </si>
  <si>
    <t>939 0104 0020601 000 000</t>
  </si>
  <si>
    <t>939 0104 0020601 500 000</t>
  </si>
  <si>
    <t>939 0104 0020601 500 210</t>
  </si>
  <si>
    <t>939 0104 0020601 500 211</t>
  </si>
  <si>
    <t>939 0104 0020601 500 213</t>
  </si>
  <si>
    <t>939 0104 0020601 500 220</t>
  </si>
  <si>
    <t>939 0104 0020601 500 221</t>
  </si>
  <si>
    <t>939 0104 0020601 500 222</t>
  </si>
  <si>
    <t>939 0104 0020601 500 223</t>
  </si>
  <si>
    <t>939 0104 0020601 500 225</t>
  </si>
  <si>
    <t>939 0104 0020601 500 226</t>
  </si>
  <si>
    <t>939 0104 0020601 500 290</t>
  </si>
  <si>
    <t>939 0104 0020601 500 300</t>
  </si>
  <si>
    <t>939 0104 0020601 500 310</t>
  </si>
  <si>
    <t>939 0104 0020601 500 340</t>
  </si>
  <si>
    <t>Содержание и обеспечение деятельности местной администрации по решению вопросов  местного значения</t>
  </si>
  <si>
    <t>Организация и осуществление деятельности по опеке и попечительству</t>
  </si>
  <si>
    <t>939 0104 0020602 598 310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</si>
  <si>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</si>
  <si>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939 0104 0020603 000 000</t>
  </si>
  <si>
    <t>939 0104 0020603 598 000</t>
  </si>
  <si>
    <t>939 0104 0020603 598 220</t>
  </si>
  <si>
    <t>939 0104 0020603 598 226</t>
  </si>
  <si>
    <t>Проведение подготовки и обучения неработающего населения способам защиты и действиям в чрезвычайных ситуациях</t>
  </si>
  <si>
    <t>939 0309 2190301 000 000</t>
  </si>
  <si>
    <t>939 0309 2190301 500 000</t>
  </si>
  <si>
    <t>939 0309 2190301 500 220</t>
  </si>
  <si>
    <t>939 0309 2190301 500 226</t>
  </si>
  <si>
    <t>939 0310 2190401 000 000</t>
  </si>
  <si>
    <t>939 0310 2190401 500 000</t>
  </si>
  <si>
    <t>939 0310 2190401 500 300</t>
  </si>
  <si>
    <t>НАЦИОНАЛЬНАЯ ЭКОНОМИКА</t>
  </si>
  <si>
    <t>Связь и информатика</t>
  </si>
  <si>
    <t>Содержание муниципальной информационной службы</t>
  </si>
  <si>
    <t>Выполнение функций бюджетными учреждениями</t>
  </si>
  <si>
    <t>939 0400 0000000 000 000</t>
  </si>
  <si>
    <t>939 0410 0000000 000 000</t>
  </si>
  <si>
    <t>939 0410 3300101 000 000</t>
  </si>
  <si>
    <t>Установка, содержание и ремонт ограждений газонов</t>
  </si>
  <si>
    <t>Благоустройство, связанное с обеспечением санитарного благополучия населения</t>
  </si>
  <si>
    <t>Озеленение придомовых территорий и территорий дворов</t>
  </si>
  <si>
    <t>939 0503 6000302 000 000</t>
  </si>
  <si>
    <t>939 0503 6000302 500 000</t>
  </si>
  <si>
    <t>939 0503 6000302 500 220</t>
  </si>
  <si>
    <t>939 0503 6000302 500 226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</si>
  <si>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</si>
  <si>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</si>
  <si>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</si>
  <si>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939 0605 0000000 000 000</t>
  </si>
  <si>
    <t>939 0600 0000000 000 000</t>
  </si>
  <si>
    <t>939 0605 4100101 000 000</t>
  </si>
  <si>
    <t>939 0605 4100101 500 000</t>
  </si>
  <si>
    <t>939 0605 4100101 500 220</t>
  </si>
  <si>
    <t>939 0605 4100101 500 226</t>
  </si>
  <si>
    <t>Периодические издания, учрежденные представительными органами местного самоуправления</t>
  </si>
  <si>
    <t>939 1004 5201300 000 000</t>
  </si>
  <si>
    <t>Содержание ребенка в семье опекуна и приемной семье</t>
  </si>
  <si>
    <t>939 1004 5201301 000 000</t>
  </si>
  <si>
    <t>939 1004 5201301 598 000</t>
  </si>
  <si>
    <t>939 1004 5201301 598 260</t>
  </si>
  <si>
    <t>939 1004 5201301 598 262</t>
  </si>
  <si>
    <t>939 1004 5201302 000 000</t>
  </si>
  <si>
    <t>939 1004 5201302 598 000</t>
  </si>
  <si>
    <t>939 1004 5201302 598 220</t>
  </si>
  <si>
    <t>939 1004 5201302 598 226</t>
  </si>
  <si>
    <t>222</t>
  </si>
  <si>
    <t>002 06 01</t>
  </si>
  <si>
    <t>Транспортные услуги</t>
  </si>
  <si>
    <t>002 06 02</t>
  </si>
  <si>
    <t>Местная  администрация внутригородского муниципального  образования  Санкт-Петербурга Муниципальный округ СОСНОВАЯ ПОЛЯНА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</si>
  <si>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</si>
  <si>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</si>
  <si>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В.Н. Пархоменко</t>
  </si>
  <si>
    <t>И.А. Чечурова</t>
  </si>
  <si>
    <t>945 0102 0020101 500 221</t>
  </si>
  <si>
    <t>939 0104 0020501 500 220</t>
  </si>
  <si>
    <t>939 0104 0020501 500 221</t>
  </si>
  <si>
    <t>939 0104 0020603 598 221</t>
  </si>
  <si>
    <t>939 0104 0020603 598 300</t>
  </si>
  <si>
    <t>939 0104 0020603 598 310</t>
  </si>
  <si>
    <t>939 0104 0020603 598 340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</si>
  <si>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</si>
  <si>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</si>
  <si>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002 01 01</t>
  </si>
  <si>
    <t xml:space="preserve">002 01 01 </t>
  </si>
  <si>
    <t>002 05 01</t>
  </si>
  <si>
    <t>Договор № 1980-30 от 10.01.2003г.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</si>
  <si>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</si>
  <si>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</si>
  <si>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</si>
  <si>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598</t>
  </si>
  <si>
    <t>Договор № 697823-191 от 14.04.2009г.</t>
  </si>
  <si>
    <t>Договор № 8987918-6 от 14.09.2009г.</t>
  </si>
  <si>
    <t>в том числе:</t>
  </si>
  <si>
    <t>223</t>
  </si>
  <si>
    <t>Приложение 1</t>
  </si>
  <si>
    <t>УТВЕРЖДЕНО</t>
  </si>
  <si>
    <t>на заседании МС МО СОСНОВАЯ ПОЛЯНА</t>
  </si>
  <si>
    <t>____________________________ М.М. Тарасов</t>
  </si>
  <si>
    <t>Приложение 2</t>
  </si>
  <si>
    <t>939 0309 2190101 500 310</t>
  </si>
  <si>
    <t>939 0310 2190401 500 220</t>
  </si>
  <si>
    <t>939 0310 2190401 500 226</t>
  </si>
  <si>
    <t>939 0310 2190401 500 310</t>
  </si>
  <si>
    <t>939 0503 6000105 500 300</t>
  </si>
  <si>
    <t>939 0503 6000105 500 310</t>
  </si>
  <si>
    <t>Оборудование контейнерных площадок на территориях дворов</t>
  </si>
  <si>
    <t>939 0503 6000201 000 000</t>
  </si>
  <si>
    <t>939 0503 6000201 500 000</t>
  </si>
  <si>
    <t>939 0503 6000201 500 220</t>
  </si>
  <si>
    <t>939 0503 6000201 500 226</t>
  </si>
  <si>
    <t>939 0503 6000402 500 300</t>
  </si>
  <si>
    <t>939 0503 6000402 500 310</t>
  </si>
  <si>
    <t>939 0503 6000402 500 340</t>
  </si>
  <si>
    <t xml:space="preserve">Глава муниципального образования </t>
  </si>
  <si>
    <t>Решение № _____ от 23.04.2010г.</t>
  </si>
  <si>
    <t>1) ГУП "Водоканал СПб" дог.16-75803/10-АЦ от 08.05.09г.</t>
  </si>
  <si>
    <t>Главный бухгалтер - начальник финансового отдела</t>
  </si>
  <si>
    <t>Главный бухгалтер - начальник финансового отдела   __________________________</t>
  </si>
  <si>
    <t>945 0103 0020301 500 220</t>
  </si>
  <si>
    <t>945 0103 0020301 500 226</t>
  </si>
  <si>
    <t>Расходы на уплату членских взносов на содержание Совета муниципальных образований Санкт-Петербурга</t>
  </si>
  <si>
    <t>939 0410 3300101 500 226</t>
  </si>
  <si>
    <t>939 0503 6000102 000 000</t>
  </si>
  <si>
    <t>939 0503 6000102 500 000</t>
  </si>
  <si>
    <t>939 0503 6000102 500 220</t>
  </si>
  <si>
    <t>939 0503 6000102 500 226</t>
  </si>
  <si>
    <t>Проведение мер по уширению территорий дворов в целях организации дополнительных парковочных мест</t>
  </si>
  <si>
    <t>Начальник отдела ЖКХ</t>
  </si>
  <si>
    <t>939 0503 6000103 500 300</t>
  </si>
  <si>
    <t>939 0503 6000103 500 310</t>
  </si>
  <si>
    <t>939 0410 3300101 500 300</t>
  </si>
  <si>
    <t>939 0410 3300101 500 310</t>
  </si>
  <si>
    <t>939 0410 3300101 500 340</t>
  </si>
  <si>
    <t>939 0410 3300101 500 000</t>
  </si>
  <si>
    <t>939 0410 3300101 500 220</t>
  </si>
  <si>
    <t>945 0103 0020401 500 290</t>
  </si>
  <si>
    <t>945 0103 0020401 500 220</t>
  </si>
  <si>
    <t>945 0103 0020401 500 226</t>
  </si>
  <si>
    <t>939 0503 6000401 500 225</t>
  </si>
  <si>
    <t>Работы, услуги по содержанию имущества</t>
  </si>
  <si>
    <t>225</t>
  </si>
  <si>
    <t>939 0104 0020501 500 226</t>
  </si>
  <si>
    <t>939 0309 2190101 500 340</t>
  </si>
  <si>
    <t>939 0707 4310201 500 290</t>
  </si>
  <si>
    <t>Вознаграждение приемного родителя</t>
  </si>
  <si>
    <t>Содержание ребенка в семье опекуна и приемной семье, а также вознаграждение приемного родителя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</si>
  <si>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</si>
  <si>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</si>
  <si>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500 </t>
  </si>
  <si>
    <t>Договор № 1185143-191 от 01.04.2010г.</t>
  </si>
  <si>
    <t xml:space="preserve">Увеличение стоимости материальных запасов </t>
  </si>
  <si>
    <t>340</t>
  </si>
  <si>
    <t xml:space="preserve">1) ООО "Аква-Флора" дог.19 от 28.01.11г. </t>
  </si>
  <si>
    <t>1004</t>
  </si>
  <si>
    <t>1)  Приобретение клавиатуры (позднее выставление счета)</t>
  </si>
  <si>
    <t>ООО "Оргтехсервис" сч. 164 от 28.03.11г.</t>
  </si>
  <si>
    <t>0707</t>
  </si>
  <si>
    <t>431 02 01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</si>
  <si>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</si>
  <si>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</si>
  <si>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</si>
  <si>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450 01 01</t>
  </si>
  <si>
    <t>002 06 03</t>
  </si>
  <si>
    <t>1)  Оплата питьевой воды (позднее поступление счета в бухгалтерию на оплату)</t>
  </si>
  <si>
    <t>Количество штатных единиц на конец периода</t>
  </si>
  <si>
    <t>Специалист 1 категории - юристконсульт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</si>
  <si>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</si>
  <si>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</si>
  <si>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</si>
  <si>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</si>
  <si>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</si>
  <si>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</si>
  <si>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</si>
  <si>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</si>
  <si>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</si>
  <si>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</si>
  <si>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</si>
  <si>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</si>
  <si>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</si>
  <si>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</si>
  <si>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000  1 13 03000 00 0000 130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</si>
  <si>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</si>
  <si>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</si>
  <si>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</si>
  <si>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</si>
  <si>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</si>
  <si>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</si>
  <si>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</si>
  <si>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</si>
  <si>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</si>
  <si>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</si>
  <si>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</si>
  <si>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</si>
  <si>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</si>
  <si>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000  2 02 01010 00 0000 151</t>
  </si>
  <si>
    <t>000 2 02 03000 00 0000 151</t>
  </si>
  <si>
    <t>000 2 02 03024 00 0000 151</t>
  </si>
  <si>
    <t>939 2 02 03024 03 0200 151</t>
  </si>
  <si>
    <t>939 2 02 03024 03 0100 151</t>
  </si>
  <si>
    <t>000 2 02 03027 00 0000 151</t>
  </si>
  <si>
    <t>000 2 02 03027 03 0000 151</t>
  </si>
  <si>
    <t>939 2 02 03027 03 0100 151</t>
  </si>
  <si>
    <t>939 2 02 03027 03 0200 151</t>
  </si>
  <si>
    <t>939 1004 0020602 000 000</t>
  </si>
  <si>
    <t>939 1004 0020602 598 000</t>
  </si>
  <si>
    <t>939 1004 0020602 598 210</t>
  </si>
  <si>
    <t>939 1004 0020602 598 211</t>
  </si>
  <si>
    <t>939 1004 0020602 598 213</t>
  </si>
  <si>
    <t>939 1004 0020602 598 220</t>
  </si>
  <si>
    <t>939 1004 0020602 598 221</t>
  </si>
  <si>
    <t>939 1004 0020602 598 222</t>
  </si>
  <si>
    <t>939 1004 0020602 598 225</t>
  </si>
  <si>
    <t>939 1004 0020602 598 226</t>
  </si>
  <si>
    <t>939 1004 0020602 598 300</t>
  </si>
  <si>
    <t>939 1004 0020602 598 340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</si>
  <si>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вознаграждение приемному родителю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</si>
  <si>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</si>
  <si>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вознаграждение приемному родителю</t>
  </si>
  <si>
    <t>939 0111 0000000 000 000</t>
  </si>
  <si>
    <t>939 0111 0700101 000 000</t>
  </si>
  <si>
    <t>939 0111 0700101 013 000</t>
  </si>
  <si>
    <t>939 0111 0700101 013 290</t>
  </si>
  <si>
    <t>939 0113 0000000 000 000</t>
  </si>
  <si>
    <t>939 0113 0900101 000 000</t>
  </si>
  <si>
    <t>939 0113 0900101 500 000</t>
  </si>
  <si>
    <t>939 0113 0900101 500 220</t>
  </si>
  <si>
    <t>939 0113 0900101 500 226</t>
  </si>
  <si>
    <t>939 0113 0920101 000 000</t>
  </si>
  <si>
    <t>393 0113 0920301 000 000</t>
  </si>
  <si>
    <t>939 0113 0920301 013 000</t>
  </si>
  <si>
    <t>939 0113 0920301 013 200</t>
  </si>
  <si>
    <t>939 0113 0920301 013 290</t>
  </si>
  <si>
    <t>Массовый спорт</t>
  </si>
  <si>
    <t>939 1100 0000000 000 000</t>
  </si>
  <si>
    <t>939 1102 0000000 000 000</t>
  </si>
  <si>
    <t>939 1102 5120101 000 000</t>
  </si>
  <si>
    <t>939 1102 5120101 500 000</t>
  </si>
  <si>
    <t>939 1102 5120101 500 290</t>
  </si>
  <si>
    <t>939 1200 0000000 000 000</t>
  </si>
  <si>
    <t>939 1202 0000000 000 000</t>
  </si>
  <si>
    <t>939 1202 4570101 000 000</t>
  </si>
  <si>
    <t>939 1202 4570101 500 000</t>
  </si>
  <si>
    <t>939 1202 4570101 500 220</t>
  </si>
  <si>
    <t>939 1202 4570101 500 226</t>
  </si>
  <si>
    <t>939 1202 4570301 000 000</t>
  </si>
  <si>
    <t>939 1202 4570301 500 000</t>
  </si>
  <si>
    <t>939 1202 4570301 500 220</t>
  </si>
  <si>
    <t>939 1202 4570301 500 226</t>
  </si>
  <si>
    <t>КУЛЬТУРА И КИНЕМАТОГРАФИЯ</t>
  </si>
  <si>
    <t>Средства массовой информации</t>
  </si>
  <si>
    <t>Приложение 3</t>
  </si>
  <si>
    <t>1202</t>
  </si>
  <si>
    <t>457 03 01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</si>
  <si>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</si>
  <si>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</si>
  <si>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</si>
  <si>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000 2 02 02000 00 0000 151</t>
  </si>
  <si>
    <t>000 2 02 02999 00 0000 151</t>
  </si>
  <si>
    <t>939 2 02 02999 03 0000 151</t>
  </si>
  <si>
    <t>939 0104 0020501 500 212</t>
  </si>
  <si>
    <t>939 0401 0000000 000 000</t>
  </si>
  <si>
    <t>Общеэкономические вопросы</t>
  </si>
  <si>
    <t>939 0401 5100201 000 000</t>
  </si>
  <si>
    <t>Участие в организации временного трудоустройства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</si>
  <si>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939 0503 6000101 599 000</t>
  </si>
  <si>
    <t>939 0503 6000101 599 220</t>
  </si>
  <si>
    <t>939 0503 6000101 599 226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</si>
  <si>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</si>
  <si>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938 0410 3300101 500 225</t>
  </si>
  <si>
    <t>939 1102 5120101 500 220</t>
  </si>
  <si>
    <t>939 1102 5120101 500 226</t>
  </si>
  <si>
    <t>939 1202 4570101 599 000</t>
  </si>
  <si>
    <t>939 1202 4570101 599 220</t>
  </si>
  <si>
    <t>939 1202 4570101 599 226</t>
  </si>
  <si>
    <t>Договор на обслуживание №  дог.1011078 от 26.11.10г., дог.1109101 от 19.09.11г.</t>
  </si>
  <si>
    <t>1)   Оплата услуг по изданию газеты "Вести СОСНОВОЙ ПОЛЯНЫ" (позднее выставление счета)</t>
  </si>
  <si>
    <t>457 01 01</t>
  </si>
  <si>
    <t>2)  Информационные услуги "Система Гарант" предоплата 4 квартала 2011г.</t>
  </si>
  <si>
    <t>ЗАО "Гарант-СК" дог. № 403/11 от 01.07.11г.</t>
  </si>
  <si>
    <t>939 0503 6000104 500 225</t>
  </si>
  <si>
    <t xml:space="preserve">1) ООО "Энергия Холдинг" дог.12687 от 01.01.08г.                    </t>
  </si>
  <si>
    <t xml:space="preserve">Журнал Зарплата, газета Деловой Петербург  </t>
  </si>
  <si>
    <t>2)    Предоплата за консультационные услуги по обслуживанию программы  "1С: Бухучет бюджетных учреждений"</t>
  </si>
  <si>
    <t>000 1 17 00000 00 0000 000</t>
  </si>
  <si>
    <t>Прочие неналоговые доходы</t>
  </si>
  <si>
    <t>000 1 17 05000 00 0000 180</t>
  </si>
  <si>
    <t>939 1 17 05030 03 0000 180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</si>
  <si>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</si>
  <si>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ПРОЧИЕ НЕНАЛОГОВЫЕ ДОХОДЫ</t>
  </si>
  <si>
    <t>945 0103 0020401 500 300</t>
  </si>
  <si>
    <t>945 0103 0020401 500 310</t>
  </si>
  <si>
    <t>945 0103 0020401 500 340</t>
  </si>
  <si>
    <t>939 0503 6000101 500 300</t>
  </si>
  <si>
    <t>939 0503 6000101 500 310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</si>
  <si>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</si>
  <si>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</si>
  <si>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</si>
  <si>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</si>
  <si>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</si>
  <si>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</si>
  <si>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</si>
  <si>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</si>
  <si>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</si>
  <si>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</si>
  <si>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</si>
  <si>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</si>
  <si>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</si>
  <si>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</si>
  <si>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</si>
  <si>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</si>
  <si>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</si>
  <si>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</si>
  <si>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</si>
  <si>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</si>
  <si>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</si>
  <si>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</si>
  <si>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</si>
  <si>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</si>
  <si>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</si>
  <si>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Глава Местной администрации МО СОСНОВАЯ ПОЛЯНА              __________________________</t>
  </si>
  <si>
    <t>Глава Местной администрации МО СОСНОВАЯ ПОЛЯНА</t>
  </si>
  <si>
    <t xml:space="preserve">Главный бухгалтер - начальник финансового отдела  </t>
  </si>
  <si>
    <t>Глава Местной администрации МО СОСНОВАЯ ПОЛЯНА                                                       В.Н. Пархоменко</t>
  </si>
  <si>
    <t>Главный бухгалтер - начальник финансового отдела                                                                     И.А. Чечурова</t>
  </si>
  <si>
    <t>Уточненный бюджет на 2012 г. (тыс.руб.)</t>
  </si>
  <si>
    <t>000  1 13 02993 03 0000 130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</si>
  <si>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</si>
  <si>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</si>
  <si>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</si>
  <si>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945 0103 0020401 500 221</t>
  </si>
  <si>
    <t>945 0103 0020401 500 222</t>
  </si>
  <si>
    <t>945 0103 0020401 500 223</t>
  </si>
  <si>
    <t>945 0103 0020401 500 225</t>
  </si>
  <si>
    <t>939 0113 0920101 019 000</t>
  </si>
  <si>
    <t>Субсидии некоммерческим организациям</t>
  </si>
  <si>
    <t>939 0113 0920101 019 240</t>
  </si>
  <si>
    <t>Безвозмездные перечисления организациям</t>
  </si>
  <si>
    <t>939 0113 0920101 019 242</t>
  </si>
  <si>
    <t>Безвозмездные перечисления организациям, за исключением государственных и муниципальных организаций</t>
  </si>
  <si>
    <t>2)   Предоплата услуг связи мобильного телефона за апрель 2012г.</t>
  </si>
  <si>
    <t xml:space="preserve">ООО "Жилкомсервис" Дог.№№ КА-131/12, КА-142/12  от 01.01.12г. </t>
  </si>
  <si>
    <t xml:space="preserve">ООО "Жилкомсервис" Дог.№№ КА-131/12, КА-142/12  от 01.01.12г.; доп.согл.к дог.9063 от 01.07.11г. 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</si>
  <si>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</si>
  <si>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</si>
  <si>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Глава МА МО СОСНОВАЯ ПОЛЯНА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</si>
  <si>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</si>
  <si>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</si>
  <si>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</si>
  <si>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</si>
  <si>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1)    Оплата услуг телефонной связи "066" за июнь 2012 г.</t>
  </si>
  <si>
    <t>ООО "Находка-АИС" дог.025-СМ от 10.01.12г.</t>
  </si>
  <si>
    <t>939 0401 5100201 006 000</t>
  </si>
  <si>
    <t>939 0401 5100201 006 240</t>
  </si>
  <si>
    <t>939 0401 5100201 006 242</t>
  </si>
  <si>
    <t>Субсидии юридическим лицам</t>
  </si>
  <si>
    <t>939 0503 6000105 599 000</t>
  </si>
  <si>
    <t>939 0503 6000105 599 300</t>
  </si>
  <si>
    <t>939 0503 6000105 599 310</t>
  </si>
  <si>
    <t>939 0503 6000401 599 000</t>
  </si>
  <si>
    <t>939 0503 6000401 599 300</t>
  </si>
  <si>
    <t>939 0503 6000401 599 310</t>
  </si>
  <si>
    <t>Муниципального округа СОСНОВАЯ ПОЛЯНА за 9 месяцев 2012 года.</t>
  </si>
  <si>
    <t>156.8</t>
  </si>
  <si>
    <t>594.6</t>
  </si>
  <si>
    <t>939 0309 2190101 500 290</t>
  </si>
  <si>
    <t>938.8</t>
  </si>
  <si>
    <t>306.1</t>
  </si>
  <si>
    <t>3.1</t>
  </si>
  <si>
    <t>муниципального округа СОСНОВАЯ ПОЛЯНА за 9 месяцев 2012 год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</si>
  <si>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 9 месяцев 2012 года</t>
  </si>
  <si>
    <t>Фактические затраты на денежное содержание муниципальных служащих составили - 5 478,4 тыс.руб.</t>
  </si>
  <si>
    <t>на  01  октября  2012  года.</t>
  </si>
  <si>
    <t>0102, 0103</t>
  </si>
  <si>
    <t>1)   Предоплата услуг связи мобильного телефона за октябрь 2012г.</t>
  </si>
  <si>
    <t>0103</t>
  </si>
  <si>
    <t>002 04 01</t>
  </si>
  <si>
    <t xml:space="preserve">   в том числе:</t>
  </si>
  <si>
    <t>1) Обслуживание орг.техники МС (позднее выставление счета)</t>
  </si>
  <si>
    <t>Договор № 29 от 10.01.12г.</t>
  </si>
  <si>
    <t>1)    Предоплата абонентских услуг телефонной связи за 4 квартал 2012 г.</t>
  </si>
  <si>
    <t>1) Услуги потребления эл./энергии за сентябрь 2012г.</t>
  </si>
  <si>
    <t>2)    Коммунальные услуги за июль,август 2012г.(позднее выставление счета)</t>
  </si>
  <si>
    <t>1)    Эксплуатационные услуги за июль,август 2012г.(позднее выставление счета)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</si>
  <si>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</si>
  <si>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</si>
  <si>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</si>
  <si>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</si>
  <si>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0309</t>
  </si>
  <si>
    <t>219 01 01</t>
  </si>
  <si>
    <t>Прочие работы</t>
  </si>
  <si>
    <t>290</t>
  </si>
  <si>
    <t>1)    Предоплата раздаточного материала для населения МО</t>
  </si>
  <si>
    <t>ООО "Авангард" Договор № 10/09/02 от 10.09.12.</t>
  </si>
  <si>
    <t>0503</t>
  </si>
  <si>
    <t>600 01 01</t>
  </si>
  <si>
    <t>599</t>
  </si>
  <si>
    <t>1)   Оплата данных услуг будет произведена после получения субсидии, ПОФ отнесены на декабрь 2012 года.</t>
  </si>
  <si>
    <t>ООО "ТехноСтрой" МК. 2012.6832 от 24.04.12г.</t>
  </si>
  <si>
    <t>600 01 05</t>
  </si>
  <si>
    <t>1)   Оплата услуг по закупке и установке спортивного оборудования (позднее выставление счета).</t>
  </si>
  <si>
    <t>1)   Оплата данных услуг будет произведена после получения субсидии, ПОФ отнесены на декабрь 2012 года.Оплата услуг по закупке и установке спортивного оборудования (позднее выставление счета).</t>
  </si>
  <si>
    <t>310</t>
  </si>
  <si>
    <t>Компенсационное озеленение, проведение санитарных рубок (в том числе удалению аварийных, больных деревьев и кустарников), реконструкция зеленых насаждений внутриквартального озеленения</t>
  </si>
  <si>
    <t>600 03 02</t>
  </si>
  <si>
    <t>1)   Оплата услуг по посадке кустарника (позднее выставление счета).</t>
  </si>
  <si>
    <t>СПб ГУСПП Красносельское Д.83 от 02.07.12.</t>
  </si>
  <si>
    <t>1)  Приобретение кустарника (позднее выставление счета).</t>
  </si>
  <si>
    <t>600 04 01</t>
  </si>
  <si>
    <t>1)   Оплата услуг по проведению автобусных экскурсий (позднее выставление счета).</t>
  </si>
  <si>
    <t>Предприниматель Суслова Т.А. турбюро "Визит" Д.39-д/п от 20.09.12г.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</si>
</sst>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57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73" fontId="3" fillId="0" borderId="12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3" fillId="0" borderId="13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3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182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21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vertical="center" wrapText="1"/>
    </xf>
    <xf numFmtId="4" fontId="22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18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5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wrapText="1"/>
    </xf>
    <xf numFmtId="49" fontId="3" fillId="34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center" vertical="center" wrapText="1"/>
    </xf>
    <xf numFmtId="182" fontId="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4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00390625" style="0" customWidth="1"/>
    <col min="4" max="4" width="11.8515625" style="0" customWidth="1"/>
  </cols>
  <sheetData>
    <row r="1" spans="1:4" ht="12.75">
      <c r="A1" s="191"/>
      <c r="B1" s="191"/>
      <c r="C1" s="191"/>
      <c r="D1" s="191"/>
    </row>
    <row r="2" spans="1:4" ht="20.25" customHeight="1">
      <c r="A2" s="190" t="s">
        <v>369</v>
      </c>
      <c r="B2" s="190"/>
      <c r="C2" s="190"/>
      <c r="D2" s="190"/>
    </row>
    <row r="3" spans="1:4" ht="15" customHeight="1">
      <c r="A3" s="190" t="s">
        <v>368</v>
      </c>
      <c r="B3" s="190"/>
      <c r="C3" s="190"/>
      <c r="D3" s="190"/>
    </row>
    <row r="4" spans="1:4" ht="14.25" customHeight="1">
      <c r="A4" s="190" t="s">
        <v>660</v>
      </c>
      <c r="B4" s="190"/>
      <c r="C4" s="190"/>
      <c r="D4" s="190"/>
    </row>
    <row r="5" spans="1:4" ht="15">
      <c r="A5" s="192"/>
      <c r="B5" s="192"/>
      <c r="C5" s="192"/>
      <c r="D5" s="192"/>
    </row>
    <row r="6" spans="1:4" ht="68.25" customHeight="1">
      <c r="A6" s="1" t="s">
        <v>19</v>
      </c>
      <c r="B6" s="1" t="s">
        <v>7</v>
      </c>
      <c r="C6" s="2" t="s">
        <v>623</v>
      </c>
      <c r="D6" s="2" t="s">
        <v>277</v>
      </c>
    </row>
    <row r="7" spans="1:4" ht="12.75">
      <c r="A7" s="187" t="s">
        <v>8</v>
      </c>
      <c r="B7" s="188"/>
      <c r="C7" s="188"/>
      <c r="D7" s="189"/>
    </row>
    <row r="8" spans="1:4" ht="14.25" customHeight="1">
      <c r="A8" s="136" t="s">
        <v>480</v>
      </c>
      <c r="B8" s="33" t="s">
        <v>9</v>
      </c>
      <c r="C8" s="57">
        <f>C9+C15</f>
        <v>34100</v>
      </c>
      <c r="D8" s="57">
        <f>D9+D15</f>
        <v>25222.6</v>
      </c>
    </row>
    <row r="9" spans="1:4" ht="25.5" customHeight="1">
      <c r="A9" s="137" t="s">
        <v>481</v>
      </c>
      <c r="B9" s="76" t="s">
        <v>465</v>
      </c>
      <c r="C9" s="138">
        <f>C10+C11+C12+C13+C14</f>
        <v>29400</v>
      </c>
      <c r="D9" s="138">
        <f>D10+D11+D12+D13+D14</f>
        <v>22185.5</v>
      </c>
    </row>
    <row r="10" spans="1:4" ht="25.5" customHeight="1">
      <c r="A10" s="37" t="s">
        <v>467</v>
      </c>
      <c r="B10" s="12" t="s">
        <v>466</v>
      </c>
      <c r="C10" s="40">
        <v>20500</v>
      </c>
      <c r="D10" s="3">
        <v>16792.5</v>
      </c>
    </row>
    <row r="11" spans="1:4" ht="39" customHeight="1">
      <c r="A11" s="37" t="s">
        <v>554</v>
      </c>
      <c r="B11" s="12" t="s">
        <v>468</v>
      </c>
      <c r="C11" s="40">
        <v>500</v>
      </c>
      <c r="D11" s="3">
        <v>-487</v>
      </c>
    </row>
    <row r="12" spans="1:4" ht="41.25" customHeight="1">
      <c r="A12" s="37" t="s">
        <v>469</v>
      </c>
      <c r="B12" s="12" t="s">
        <v>470</v>
      </c>
      <c r="C12" s="40">
        <v>4000</v>
      </c>
      <c r="D12" s="3">
        <v>2968.3</v>
      </c>
    </row>
    <row r="13" spans="1:4" ht="53.25" customHeight="1">
      <c r="A13" s="37" t="s">
        <v>471</v>
      </c>
      <c r="B13" s="12" t="s">
        <v>472</v>
      </c>
      <c r="C13" s="40">
        <v>200</v>
      </c>
      <c r="D13" s="3">
        <v>-663.7</v>
      </c>
    </row>
    <row r="14" spans="1:4" ht="27" customHeight="1">
      <c r="A14" s="37" t="s">
        <v>473</v>
      </c>
      <c r="B14" s="12" t="s">
        <v>474</v>
      </c>
      <c r="C14" s="40">
        <v>4200</v>
      </c>
      <c r="D14" s="3">
        <v>3575.4</v>
      </c>
    </row>
    <row r="15" spans="1:4" ht="25.5" customHeight="1">
      <c r="A15" s="137" t="s">
        <v>482</v>
      </c>
      <c r="B15" s="76" t="s">
        <v>10</v>
      </c>
      <c r="C15" s="139">
        <f>SUM(C16+C17)</f>
        <v>4700</v>
      </c>
      <c r="D15" s="139">
        <f>SUM(D16+D17)</f>
        <v>3037.1</v>
      </c>
    </row>
    <row r="16" spans="1:4" ht="25.5" customHeight="1">
      <c r="A16" s="37" t="s">
        <v>475</v>
      </c>
      <c r="B16" s="12" t="s">
        <v>10</v>
      </c>
      <c r="C16" s="40">
        <v>4000</v>
      </c>
      <c r="D16" s="3">
        <v>3061.1</v>
      </c>
    </row>
    <row r="17" spans="1:4" ht="38.25" customHeight="1">
      <c r="A17" s="37" t="s">
        <v>476</v>
      </c>
      <c r="B17" s="12" t="s">
        <v>477</v>
      </c>
      <c r="C17" s="40">
        <v>700</v>
      </c>
      <c r="D17" s="3">
        <v>-24</v>
      </c>
    </row>
    <row r="18" spans="1:4" ht="15" customHeight="1">
      <c r="A18" s="136" t="s">
        <v>483</v>
      </c>
      <c r="B18" s="33" t="s">
        <v>11</v>
      </c>
      <c r="C18" s="42">
        <f>C19</f>
        <v>1000</v>
      </c>
      <c r="D18" s="42">
        <f>D19</f>
        <v>2405.4</v>
      </c>
    </row>
    <row r="19" spans="1:4" ht="15" customHeight="1">
      <c r="A19" s="137" t="s">
        <v>484</v>
      </c>
      <c r="B19" s="76" t="s">
        <v>27</v>
      </c>
      <c r="C19" s="139">
        <f>C20</f>
        <v>1000</v>
      </c>
      <c r="D19" s="139">
        <f>D20</f>
        <v>2405.4</v>
      </c>
    </row>
    <row r="20" spans="1:4" ht="64.5" customHeight="1">
      <c r="A20" s="37" t="s">
        <v>20</v>
      </c>
      <c r="B20" s="12" t="s">
        <v>59</v>
      </c>
      <c r="C20" s="40">
        <v>1000</v>
      </c>
      <c r="D20" s="3">
        <v>2405.4</v>
      </c>
    </row>
    <row r="21" spans="1:4" ht="39" customHeight="1" hidden="1">
      <c r="A21" s="38" t="s">
        <v>21</v>
      </c>
      <c r="B21" s="39" t="s">
        <v>12</v>
      </c>
      <c r="C21" s="3">
        <f>C22</f>
        <v>0</v>
      </c>
      <c r="D21" s="3">
        <f>D22</f>
        <v>0</v>
      </c>
    </row>
    <row r="22" spans="1:4" ht="14.25" customHeight="1" hidden="1">
      <c r="A22" s="38" t="s">
        <v>66</v>
      </c>
      <c r="B22" s="12" t="s">
        <v>65</v>
      </c>
      <c r="C22" s="3">
        <f>C23</f>
        <v>0</v>
      </c>
      <c r="D22" s="3">
        <f>D23</f>
        <v>0</v>
      </c>
    </row>
    <row r="23" spans="1:4" ht="27" customHeight="1" hidden="1">
      <c r="A23" s="38" t="s">
        <v>22</v>
      </c>
      <c r="B23" s="12" t="s">
        <v>23</v>
      </c>
      <c r="C23" s="3">
        <v>0</v>
      </c>
      <c r="D23" s="3">
        <v>0</v>
      </c>
    </row>
    <row r="24" spans="1:4" ht="26.25" customHeight="1">
      <c r="A24" s="140" t="s">
        <v>478</v>
      </c>
      <c r="B24" s="33" t="s">
        <v>84</v>
      </c>
      <c r="C24" s="60">
        <f aca="true" t="shared" si="0" ref="C24:D26">C25</f>
        <v>1000</v>
      </c>
      <c r="D24" s="60">
        <f t="shared" si="0"/>
        <v>529.6</v>
      </c>
    </row>
    <row r="25" spans="1:4" ht="26.25" customHeight="1">
      <c r="A25" s="141" t="s">
        <v>479</v>
      </c>
      <c r="B25" s="76" t="s">
        <v>85</v>
      </c>
      <c r="C25" s="142">
        <f t="shared" si="0"/>
        <v>1000</v>
      </c>
      <c r="D25" s="142">
        <f t="shared" si="0"/>
        <v>529.6</v>
      </c>
    </row>
    <row r="26" spans="1:4" ht="37.5" customHeight="1">
      <c r="A26" s="8" t="s">
        <v>624</v>
      </c>
      <c r="B26" s="12" t="s">
        <v>625</v>
      </c>
      <c r="C26" s="3">
        <f t="shared" si="0"/>
        <v>1000</v>
      </c>
      <c r="D26" s="3">
        <f t="shared" si="0"/>
        <v>529.6</v>
      </c>
    </row>
    <row r="27" spans="1:4" ht="64.5" customHeight="1">
      <c r="A27" s="8" t="s">
        <v>627</v>
      </c>
      <c r="B27" s="12" t="s">
        <v>626</v>
      </c>
      <c r="C27" s="3">
        <v>1000</v>
      </c>
      <c r="D27" s="3">
        <v>529.6</v>
      </c>
    </row>
    <row r="28" spans="1:4" ht="15.75" customHeight="1">
      <c r="A28" s="136" t="s">
        <v>24</v>
      </c>
      <c r="B28" s="33" t="s">
        <v>13</v>
      </c>
      <c r="C28" s="60">
        <f>C29+C31</f>
        <v>1700</v>
      </c>
      <c r="D28" s="60">
        <f>D29+D31</f>
        <v>441.3</v>
      </c>
    </row>
    <row r="29" spans="1:4" ht="63" customHeight="1">
      <c r="A29" s="137" t="s">
        <v>485</v>
      </c>
      <c r="B29" s="76" t="s">
        <v>14</v>
      </c>
      <c r="C29" s="142">
        <f>SUM(C30)</f>
        <v>200</v>
      </c>
      <c r="D29" s="142">
        <f>SUM(D30)</f>
        <v>133.8</v>
      </c>
    </row>
    <row r="30" spans="1:4" ht="63" customHeight="1">
      <c r="A30" s="143" t="s">
        <v>83</v>
      </c>
      <c r="B30" s="39" t="s">
        <v>14</v>
      </c>
      <c r="C30" s="41">
        <v>200</v>
      </c>
      <c r="D30" s="41">
        <v>133.8</v>
      </c>
    </row>
    <row r="31" spans="1:4" ht="24.75" customHeight="1">
      <c r="A31" s="137" t="s">
        <v>58</v>
      </c>
      <c r="B31" s="76" t="s">
        <v>28</v>
      </c>
      <c r="C31" s="142">
        <f>C32</f>
        <v>1500</v>
      </c>
      <c r="D31" s="142">
        <f>D32</f>
        <v>307.5</v>
      </c>
    </row>
    <row r="32" spans="1:4" ht="67.5" customHeight="1">
      <c r="A32" s="143" t="s">
        <v>25</v>
      </c>
      <c r="B32" s="39" t="s">
        <v>60</v>
      </c>
      <c r="C32" s="41">
        <f>SUM(C33+C34+C35)</f>
        <v>1500</v>
      </c>
      <c r="D32" s="41">
        <f>SUM(D33+D34+D35)</f>
        <v>307.5</v>
      </c>
    </row>
    <row r="33" spans="1:4" ht="53.25" customHeight="1">
      <c r="A33" s="37" t="s">
        <v>486</v>
      </c>
      <c r="B33" s="39" t="s">
        <v>489</v>
      </c>
      <c r="C33" s="3">
        <v>1000</v>
      </c>
      <c r="D33" s="3">
        <v>210</v>
      </c>
    </row>
    <row r="34" spans="1:4" ht="52.5" customHeight="1">
      <c r="A34" s="37" t="s">
        <v>487</v>
      </c>
      <c r="B34" s="39" t="s">
        <v>489</v>
      </c>
      <c r="C34" s="3">
        <v>300</v>
      </c>
      <c r="D34" s="3">
        <v>0</v>
      </c>
    </row>
    <row r="35" spans="1:4" ht="51.75" customHeight="1">
      <c r="A35" s="37" t="s">
        <v>488</v>
      </c>
      <c r="B35" s="39" t="s">
        <v>489</v>
      </c>
      <c r="C35" s="3">
        <v>200</v>
      </c>
      <c r="D35" s="3">
        <v>97.5</v>
      </c>
    </row>
    <row r="36" spans="1:4" ht="23.25" customHeight="1" hidden="1">
      <c r="A36" s="136" t="s">
        <v>582</v>
      </c>
      <c r="B36" s="33" t="s">
        <v>587</v>
      </c>
      <c r="C36" s="60">
        <f>SUM(C37)</f>
        <v>0</v>
      </c>
      <c r="D36" s="60">
        <f>SUM(D37)</f>
        <v>0</v>
      </c>
    </row>
    <row r="37" spans="1:4" ht="20.25" customHeight="1" hidden="1">
      <c r="A37" s="137" t="s">
        <v>584</v>
      </c>
      <c r="B37" s="76" t="s">
        <v>583</v>
      </c>
      <c r="C37" s="142">
        <f>SUM(C38)</f>
        <v>0</v>
      </c>
      <c r="D37" s="142">
        <f>SUM(D38)</f>
        <v>0</v>
      </c>
    </row>
    <row r="38" spans="1:4" ht="42" customHeight="1" hidden="1">
      <c r="A38" s="37" t="s">
        <v>585</v>
      </c>
      <c r="B38" s="39" t="s">
        <v>586</v>
      </c>
      <c r="C38" s="3">
        <v>0</v>
      </c>
      <c r="D38" s="3">
        <v>0</v>
      </c>
    </row>
    <row r="39" spans="1:4" ht="15" customHeight="1">
      <c r="A39" s="136" t="s">
        <v>491</v>
      </c>
      <c r="B39" s="33" t="s">
        <v>15</v>
      </c>
      <c r="C39" s="42">
        <f>C40</f>
        <v>23915.6</v>
      </c>
      <c r="D39" s="42">
        <f>D40</f>
        <v>10831.8</v>
      </c>
    </row>
    <row r="40" spans="1:4" ht="23.25" customHeight="1">
      <c r="A40" s="37" t="s">
        <v>490</v>
      </c>
      <c r="B40" s="12" t="s">
        <v>29</v>
      </c>
      <c r="C40" s="40">
        <f>C41+C44+C47</f>
        <v>23915.6</v>
      </c>
      <c r="D40" s="40">
        <f>D41+D44+D47</f>
        <v>10831.8</v>
      </c>
    </row>
    <row r="41" spans="1:4" ht="24.75" customHeight="1">
      <c r="A41" s="137" t="s">
        <v>492</v>
      </c>
      <c r="B41" s="76" t="s">
        <v>30</v>
      </c>
      <c r="C41" s="139">
        <f>C42</f>
        <v>5427.8</v>
      </c>
      <c r="D41" s="139">
        <f>D42</f>
        <v>4070.7</v>
      </c>
    </row>
    <row r="42" spans="1:4" ht="27" customHeight="1">
      <c r="A42" s="37" t="s">
        <v>493</v>
      </c>
      <c r="B42" s="12" t="s">
        <v>31</v>
      </c>
      <c r="C42" s="40">
        <f>C43</f>
        <v>5427.8</v>
      </c>
      <c r="D42" s="40">
        <f>D43</f>
        <v>4070.7</v>
      </c>
    </row>
    <row r="43" spans="1:4" ht="50.25" customHeight="1">
      <c r="A43" s="37" t="s">
        <v>82</v>
      </c>
      <c r="B43" s="12" t="s">
        <v>61</v>
      </c>
      <c r="C43" s="40">
        <v>5427.8</v>
      </c>
      <c r="D43" s="3">
        <v>4070.7</v>
      </c>
    </row>
    <row r="44" spans="1:4" ht="25.5" customHeight="1">
      <c r="A44" s="8" t="s">
        <v>555</v>
      </c>
      <c r="B44" s="12" t="s">
        <v>88</v>
      </c>
      <c r="C44" s="40">
        <f>C45</f>
        <v>10000</v>
      </c>
      <c r="D44" s="40">
        <f>D45</f>
        <v>0</v>
      </c>
    </row>
    <row r="45" spans="1:4" ht="15" customHeight="1">
      <c r="A45" s="8" t="s">
        <v>556</v>
      </c>
      <c r="B45" s="12" t="s">
        <v>89</v>
      </c>
      <c r="C45" s="40">
        <f>C46</f>
        <v>10000</v>
      </c>
      <c r="D45" s="40">
        <f>D46</f>
        <v>0</v>
      </c>
    </row>
    <row r="46" spans="1:4" ht="36.75" customHeight="1">
      <c r="A46" s="8" t="s">
        <v>557</v>
      </c>
      <c r="B46" s="12" t="s">
        <v>90</v>
      </c>
      <c r="C46" s="40">
        <v>10000</v>
      </c>
      <c r="D46" s="3">
        <v>0</v>
      </c>
    </row>
    <row r="47" spans="1:4" ht="25.5" customHeight="1">
      <c r="A47" s="141" t="s">
        <v>494</v>
      </c>
      <c r="B47" s="76" t="s">
        <v>91</v>
      </c>
      <c r="C47" s="139">
        <f>C48+C51</f>
        <v>8487.8</v>
      </c>
      <c r="D47" s="139">
        <f>D48+D51</f>
        <v>6761.1</v>
      </c>
    </row>
    <row r="48" spans="1:4" ht="38.25" customHeight="1">
      <c r="A48" s="144" t="s">
        <v>495</v>
      </c>
      <c r="B48" s="77" t="s">
        <v>92</v>
      </c>
      <c r="C48" s="145">
        <f>C49+C50</f>
        <v>1922.3</v>
      </c>
      <c r="D48" s="145">
        <f>D49+D50</f>
        <v>1371.3</v>
      </c>
    </row>
    <row r="49" spans="1:4" ht="51" customHeight="1">
      <c r="A49" s="8" t="s">
        <v>497</v>
      </c>
      <c r="B49" s="12" t="s">
        <v>93</v>
      </c>
      <c r="C49" s="40">
        <v>1882.1</v>
      </c>
      <c r="D49" s="3">
        <v>1331.1</v>
      </c>
    </row>
    <row r="50" spans="1:4" ht="88.5" customHeight="1">
      <c r="A50" s="8" t="s">
        <v>496</v>
      </c>
      <c r="B50" s="12" t="s">
        <v>291</v>
      </c>
      <c r="C50" s="40">
        <v>40.2</v>
      </c>
      <c r="D50" s="3">
        <v>40.2</v>
      </c>
    </row>
    <row r="51" spans="1:4" ht="38.25" customHeight="1">
      <c r="A51" s="144" t="s">
        <v>498</v>
      </c>
      <c r="B51" s="77" t="s">
        <v>515</v>
      </c>
      <c r="C51" s="145">
        <f>C52</f>
        <v>6565.5</v>
      </c>
      <c r="D51" s="145">
        <f>D52</f>
        <v>5389.8</v>
      </c>
    </row>
    <row r="52" spans="1:4" ht="63.75" customHeight="1">
      <c r="A52" s="8" t="s">
        <v>499</v>
      </c>
      <c r="B52" s="12" t="s">
        <v>514</v>
      </c>
      <c r="C52" s="40">
        <f>C53+C54</f>
        <v>6565.5</v>
      </c>
      <c r="D52" s="40">
        <f>D53+D54</f>
        <v>5389.8</v>
      </c>
    </row>
    <row r="53" spans="1:4" ht="51" customHeight="1">
      <c r="A53" s="8" t="s">
        <v>500</v>
      </c>
      <c r="B53" s="12" t="s">
        <v>94</v>
      </c>
      <c r="C53" s="40">
        <v>5481.6</v>
      </c>
      <c r="D53" s="3">
        <v>4433.6</v>
      </c>
    </row>
    <row r="54" spans="1:4" ht="39" customHeight="1">
      <c r="A54" s="9" t="s">
        <v>501</v>
      </c>
      <c r="B54" s="12" t="s">
        <v>516</v>
      </c>
      <c r="C54" s="40">
        <v>1083.9</v>
      </c>
      <c r="D54" s="41">
        <v>956.2</v>
      </c>
    </row>
    <row r="55" spans="1:4" ht="14.25" customHeight="1">
      <c r="A55" s="9"/>
      <c r="B55" s="33" t="s">
        <v>95</v>
      </c>
      <c r="C55" s="42">
        <f>C8+C18+C21+C24+C28+C36+C39</f>
        <v>61715.6</v>
      </c>
      <c r="D55" s="42">
        <f>D8+D18+D21+D24+D28+D36+D39</f>
        <v>39430.7</v>
      </c>
    </row>
    <row r="56" spans="1:4" ht="15" customHeight="1">
      <c r="A56" s="187" t="s">
        <v>16</v>
      </c>
      <c r="B56" s="188"/>
      <c r="C56" s="188"/>
      <c r="D56" s="189"/>
    </row>
    <row r="57" spans="1:4" ht="25.5" customHeight="1">
      <c r="A57" s="83" t="s">
        <v>279</v>
      </c>
      <c r="B57" s="84" t="s">
        <v>97</v>
      </c>
      <c r="C57" s="85">
        <f>C58</f>
        <v>2305.2000000000003</v>
      </c>
      <c r="D57" s="85" t="e">
        <f>D58</f>
        <v>#VALUE!</v>
      </c>
    </row>
    <row r="58" spans="1:4" ht="15" customHeight="1">
      <c r="A58" s="9" t="s">
        <v>96</v>
      </c>
      <c r="B58" s="43" t="s">
        <v>64</v>
      </c>
      <c r="C58" s="44">
        <f>C59+C70</f>
        <v>2305.2000000000003</v>
      </c>
      <c r="D58" s="44" t="e">
        <f>D59+D70</f>
        <v>#VALUE!</v>
      </c>
    </row>
    <row r="59" spans="1:4" ht="39.75" customHeight="1">
      <c r="A59" s="9" t="s">
        <v>98</v>
      </c>
      <c r="B59" s="45" t="s">
        <v>32</v>
      </c>
      <c r="C59" s="44">
        <f>C60</f>
        <v>933.4</v>
      </c>
      <c r="D59" s="44" t="e">
        <f>D60</f>
        <v>#VALUE!</v>
      </c>
    </row>
    <row r="60" spans="1:4" ht="13.5" customHeight="1">
      <c r="A60" s="9" t="s">
        <v>99</v>
      </c>
      <c r="B60" s="5" t="s">
        <v>100</v>
      </c>
      <c r="C60" s="36">
        <f>C61</f>
        <v>933.4</v>
      </c>
      <c r="D60" s="36" t="e">
        <f>D61</f>
        <v>#VALUE!</v>
      </c>
    </row>
    <row r="61" spans="1:4" ht="26.25" customHeight="1">
      <c r="A61" s="9" t="s">
        <v>101</v>
      </c>
      <c r="B61" s="6" t="s">
        <v>102</v>
      </c>
      <c r="C61" s="36">
        <f>C62+C66</f>
        <v>933.4</v>
      </c>
      <c r="D61" s="36" t="e">
        <f>D62+D66</f>
        <v>#VALUE!</v>
      </c>
    </row>
    <row r="62" spans="1:4" ht="14.25" customHeight="1">
      <c r="A62" s="9" t="s">
        <v>103</v>
      </c>
      <c r="B62" s="7" t="s">
        <v>33</v>
      </c>
      <c r="C62" s="36">
        <f>C63+C64+C65</f>
        <v>909.4</v>
      </c>
      <c r="D62" s="36" t="e">
        <f>D63+D64+D65</f>
        <v>#VALUE!</v>
      </c>
    </row>
    <row r="63" spans="1:4" ht="14.25" customHeight="1">
      <c r="A63" s="9" t="s">
        <v>104</v>
      </c>
      <c r="B63" s="7" t="s">
        <v>34</v>
      </c>
      <c r="C63" s="36">
        <v>732.3</v>
      </c>
      <c r="D63" s="40">
        <v>533.7</v>
      </c>
    </row>
    <row r="64" spans="1:4" ht="15" customHeight="1" hidden="1">
      <c r="A64" s="9" t="s">
        <v>105</v>
      </c>
      <c r="B64" s="7" t="s">
        <v>38</v>
      </c>
      <c r="C64" s="36">
        <v>0</v>
      </c>
      <c r="D64" s="40">
        <v>0</v>
      </c>
    </row>
    <row r="65" spans="1:4" ht="13.5" customHeight="1">
      <c r="A65" s="9" t="s">
        <v>106</v>
      </c>
      <c r="B65" s="7" t="s">
        <v>35</v>
      </c>
      <c r="C65" s="36">
        <v>177.1</v>
      </c>
      <c r="D65" s="46" t="s">
        <v>661</v>
      </c>
    </row>
    <row r="66" spans="1:4" ht="13.5" customHeight="1">
      <c r="A66" s="9" t="s">
        <v>107</v>
      </c>
      <c r="B66" s="34" t="s">
        <v>40</v>
      </c>
      <c r="C66" s="36">
        <f>C67+C68+C69</f>
        <v>24</v>
      </c>
      <c r="D66" s="36">
        <f>D67+D68+D69</f>
        <v>22.5</v>
      </c>
    </row>
    <row r="67" spans="1:4" ht="13.5" customHeight="1">
      <c r="A67" s="9" t="s">
        <v>372</v>
      </c>
      <c r="B67" s="34" t="s">
        <v>41</v>
      </c>
      <c r="C67" s="36">
        <v>24</v>
      </c>
      <c r="D67" s="36">
        <v>22.5</v>
      </c>
    </row>
    <row r="68" spans="1:4" ht="13.5" customHeight="1" hidden="1">
      <c r="A68" s="9" t="s">
        <v>278</v>
      </c>
      <c r="B68" s="7" t="s">
        <v>42</v>
      </c>
      <c r="C68" s="36">
        <v>0</v>
      </c>
      <c r="D68" s="36">
        <v>0</v>
      </c>
    </row>
    <row r="69" spans="1:4" ht="14.25" customHeight="1" hidden="1">
      <c r="A69" s="9" t="s">
        <v>108</v>
      </c>
      <c r="B69" s="7" t="s">
        <v>45</v>
      </c>
      <c r="C69" s="36">
        <v>0</v>
      </c>
      <c r="D69" s="40">
        <v>0</v>
      </c>
    </row>
    <row r="70" spans="1:4" ht="26.25" customHeight="1">
      <c r="A70" s="9" t="s">
        <v>109</v>
      </c>
      <c r="B70" s="45" t="s">
        <v>110</v>
      </c>
      <c r="C70" s="36">
        <f>C71+C75</f>
        <v>1371.8000000000002</v>
      </c>
      <c r="D70" s="36" t="e">
        <f>D71+D75</f>
        <v>#VALUE!</v>
      </c>
    </row>
    <row r="71" spans="1:4" ht="25.5" customHeight="1">
      <c r="A71" s="9" t="s">
        <v>293</v>
      </c>
      <c r="B71" s="76" t="s">
        <v>292</v>
      </c>
      <c r="C71" s="36">
        <f aca="true" t="shared" si="1" ref="C71:D73">C72</f>
        <v>84.9</v>
      </c>
      <c r="D71" s="36">
        <f t="shared" si="1"/>
        <v>5.5</v>
      </c>
    </row>
    <row r="72" spans="1:4" ht="27" customHeight="1">
      <c r="A72" s="9" t="s">
        <v>294</v>
      </c>
      <c r="B72" s="6" t="s">
        <v>102</v>
      </c>
      <c r="C72" s="36">
        <f t="shared" si="1"/>
        <v>84.9</v>
      </c>
      <c r="D72" s="36">
        <f t="shared" si="1"/>
        <v>5.5</v>
      </c>
    </row>
    <row r="73" spans="1:4" ht="14.25" customHeight="1">
      <c r="A73" s="9" t="s">
        <v>417</v>
      </c>
      <c r="B73" s="7" t="s">
        <v>40</v>
      </c>
      <c r="C73" s="36">
        <f t="shared" si="1"/>
        <v>84.9</v>
      </c>
      <c r="D73" s="36">
        <f t="shared" si="1"/>
        <v>5.5</v>
      </c>
    </row>
    <row r="74" spans="1:4" ht="14.25" customHeight="1">
      <c r="A74" s="9" t="s">
        <v>418</v>
      </c>
      <c r="B74" s="7" t="s">
        <v>45</v>
      </c>
      <c r="C74" s="47">
        <v>84.9</v>
      </c>
      <c r="D74" s="47">
        <v>5.5</v>
      </c>
    </row>
    <row r="75" spans="1:4" ht="27" customHeight="1">
      <c r="A75" s="9" t="s">
        <v>111</v>
      </c>
      <c r="B75" s="76" t="s">
        <v>295</v>
      </c>
      <c r="C75" s="36">
        <f>C76</f>
        <v>1286.9</v>
      </c>
      <c r="D75" s="36" t="e">
        <f>D76</f>
        <v>#VALUE!</v>
      </c>
    </row>
    <row r="76" spans="1:4" ht="27.75" customHeight="1">
      <c r="A76" s="9" t="s">
        <v>112</v>
      </c>
      <c r="B76" s="6" t="s">
        <v>102</v>
      </c>
      <c r="C76" s="36">
        <f>C77+C80+C86+C97+C87</f>
        <v>1286.9</v>
      </c>
      <c r="D76" s="36" t="e">
        <f>D77+D80+D86+D97+D87</f>
        <v>#VALUE!</v>
      </c>
    </row>
    <row r="77" spans="1:4" ht="14.25" customHeight="1">
      <c r="A77" s="9" t="s">
        <v>113</v>
      </c>
      <c r="B77" s="7" t="s">
        <v>33</v>
      </c>
      <c r="C77" s="36">
        <f>C78+C79</f>
        <v>1067.8</v>
      </c>
      <c r="D77" s="36" t="e">
        <f>D78+D79</f>
        <v>#VALUE!</v>
      </c>
    </row>
    <row r="78" spans="1:4" ht="13.5" customHeight="1">
      <c r="A78" s="9" t="s">
        <v>296</v>
      </c>
      <c r="B78" s="7" t="s">
        <v>36</v>
      </c>
      <c r="C78" s="36">
        <v>820.1</v>
      </c>
      <c r="D78" s="46" t="s">
        <v>662</v>
      </c>
    </row>
    <row r="79" spans="1:4" ht="14.25" customHeight="1">
      <c r="A79" s="9" t="s">
        <v>297</v>
      </c>
      <c r="B79" s="7" t="s">
        <v>37</v>
      </c>
      <c r="C79" s="36">
        <v>247.7</v>
      </c>
      <c r="D79" s="36">
        <v>179.6</v>
      </c>
    </row>
    <row r="80" spans="1:4" ht="14.25" customHeight="1">
      <c r="A80" s="9" t="s">
        <v>435</v>
      </c>
      <c r="B80" s="7" t="s">
        <v>40</v>
      </c>
      <c r="C80" s="36">
        <f>C81+C82+C83+C84+C85</f>
        <v>208.10000000000002</v>
      </c>
      <c r="D80" s="36">
        <f>D81+D82+D83+D84+D85</f>
        <v>24.799999999999997</v>
      </c>
    </row>
    <row r="81" spans="1:4" ht="14.25" customHeight="1">
      <c r="A81" s="9" t="s">
        <v>628</v>
      </c>
      <c r="B81" s="7" t="s">
        <v>41</v>
      </c>
      <c r="C81" s="36">
        <v>1.5</v>
      </c>
      <c r="D81" s="36">
        <v>0.7</v>
      </c>
    </row>
    <row r="82" spans="1:4" ht="14.25" customHeight="1">
      <c r="A82" s="9" t="s">
        <v>629</v>
      </c>
      <c r="B82" s="7" t="s">
        <v>42</v>
      </c>
      <c r="C82" s="36">
        <v>21.6</v>
      </c>
      <c r="D82" s="36">
        <v>13.1</v>
      </c>
    </row>
    <row r="83" spans="1:4" ht="14.25" customHeight="1">
      <c r="A83" s="9" t="s">
        <v>630</v>
      </c>
      <c r="B83" s="7" t="s">
        <v>43</v>
      </c>
      <c r="C83" s="36">
        <v>57.4</v>
      </c>
      <c r="D83" s="36">
        <v>0</v>
      </c>
    </row>
    <row r="84" spans="1:4" ht="14.25" customHeight="1">
      <c r="A84" s="9" t="s">
        <v>631</v>
      </c>
      <c r="B84" s="7" t="s">
        <v>44</v>
      </c>
      <c r="C84" s="36">
        <v>53.8</v>
      </c>
      <c r="D84" s="36">
        <v>4.8</v>
      </c>
    </row>
    <row r="85" spans="1:4" ht="14.25" customHeight="1">
      <c r="A85" s="9" t="s">
        <v>436</v>
      </c>
      <c r="B85" s="7" t="s">
        <v>45</v>
      </c>
      <c r="C85" s="47">
        <v>73.8</v>
      </c>
      <c r="D85" s="47">
        <v>6.2</v>
      </c>
    </row>
    <row r="86" spans="1:4" ht="14.25" customHeight="1">
      <c r="A86" s="9" t="s">
        <v>434</v>
      </c>
      <c r="B86" s="7" t="s">
        <v>46</v>
      </c>
      <c r="C86" s="47">
        <v>1</v>
      </c>
      <c r="D86" s="47">
        <v>0.3</v>
      </c>
    </row>
    <row r="87" spans="1:4" ht="14.25" customHeight="1">
      <c r="A87" s="9" t="s">
        <v>588</v>
      </c>
      <c r="B87" s="6" t="s">
        <v>47</v>
      </c>
      <c r="C87" s="47">
        <f>SUM(C88+C89)</f>
        <v>10</v>
      </c>
      <c r="D87" s="47">
        <f>SUM(D88+D89)</f>
        <v>0</v>
      </c>
    </row>
    <row r="88" spans="1:4" ht="14.25" customHeight="1">
      <c r="A88" s="9" t="s">
        <v>589</v>
      </c>
      <c r="B88" s="7" t="s">
        <v>48</v>
      </c>
      <c r="C88" s="47">
        <v>5</v>
      </c>
      <c r="D88" s="47">
        <v>0</v>
      </c>
    </row>
    <row r="89" spans="1:4" ht="14.25" customHeight="1">
      <c r="A89" s="9" t="s">
        <v>590</v>
      </c>
      <c r="B89" s="7" t="s">
        <v>49</v>
      </c>
      <c r="C89" s="47">
        <v>5</v>
      </c>
      <c r="D89" s="47">
        <v>0</v>
      </c>
    </row>
    <row r="90" spans="1:4" ht="15.75" customHeight="1" hidden="1">
      <c r="A90" s="83" t="s">
        <v>283</v>
      </c>
      <c r="B90" s="86" t="s">
        <v>280</v>
      </c>
      <c r="C90" s="87">
        <f aca="true" t="shared" si="2" ref="C90:D95">C91</f>
        <v>0</v>
      </c>
      <c r="D90" s="87">
        <f t="shared" si="2"/>
        <v>0</v>
      </c>
    </row>
    <row r="91" spans="1:4" ht="14.25" customHeight="1" hidden="1">
      <c r="A91" s="9" t="s">
        <v>289</v>
      </c>
      <c r="B91" s="43" t="s">
        <v>64</v>
      </c>
      <c r="C91" s="57">
        <f t="shared" si="2"/>
        <v>0</v>
      </c>
      <c r="D91" s="57">
        <f t="shared" si="2"/>
        <v>0</v>
      </c>
    </row>
    <row r="92" spans="1:4" ht="15" customHeight="1" hidden="1">
      <c r="A92" s="9" t="s">
        <v>284</v>
      </c>
      <c r="B92" s="33" t="s">
        <v>281</v>
      </c>
      <c r="C92" s="48">
        <f t="shared" si="2"/>
        <v>0</v>
      </c>
      <c r="D92" s="48">
        <f t="shared" si="2"/>
        <v>0</v>
      </c>
    </row>
    <row r="93" spans="1:4" ht="27.75" customHeight="1" hidden="1">
      <c r="A93" s="9" t="s">
        <v>285</v>
      </c>
      <c r="B93" s="76" t="s">
        <v>282</v>
      </c>
      <c r="C93" s="47">
        <f t="shared" si="2"/>
        <v>0</v>
      </c>
      <c r="D93" s="47">
        <f t="shared" si="2"/>
        <v>0</v>
      </c>
    </row>
    <row r="94" spans="1:4" ht="27" customHeight="1" hidden="1">
      <c r="A94" s="9" t="s">
        <v>286</v>
      </c>
      <c r="B94" s="77" t="s">
        <v>102</v>
      </c>
      <c r="C94" s="47">
        <f t="shared" si="2"/>
        <v>0</v>
      </c>
      <c r="D94" s="47">
        <f t="shared" si="2"/>
        <v>0</v>
      </c>
    </row>
    <row r="95" spans="1:4" ht="14.25" customHeight="1" hidden="1">
      <c r="A95" s="9" t="s">
        <v>287</v>
      </c>
      <c r="B95" s="34" t="s">
        <v>40</v>
      </c>
      <c r="C95" s="47">
        <f t="shared" si="2"/>
        <v>0</v>
      </c>
      <c r="D95" s="47">
        <f t="shared" si="2"/>
        <v>0</v>
      </c>
    </row>
    <row r="96" spans="1:4" ht="15.75" customHeight="1" hidden="1">
      <c r="A96" s="9" t="s">
        <v>288</v>
      </c>
      <c r="B96" s="7" t="s">
        <v>45</v>
      </c>
      <c r="C96" s="47">
        <v>0</v>
      </c>
      <c r="D96" s="47">
        <v>0</v>
      </c>
    </row>
    <row r="97" spans="1:4" ht="15.75" customHeight="1" hidden="1">
      <c r="A97" s="9" t="s">
        <v>434</v>
      </c>
      <c r="B97" s="7" t="s">
        <v>46</v>
      </c>
      <c r="C97" s="47">
        <v>0</v>
      </c>
      <c r="D97" s="47">
        <v>0</v>
      </c>
    </row>
    <row r="98" spans="1:4" ht="27.75" customHeight="1">
      <c r="A98" s="83" t="s">
        <v>114</v>
      </c>
      <c r="B98" s="88" t="s">
        <v>115</v>
      </c>
      <c r="C98" s="87">
        <f>C99+C154+C175+C190+C267+C273+C286+C319+C295+C326</f>
        <v>59845.49999999999</v>
      </c>
      <c r="D98" s="87" t="e">
        <f>D99+D154+D175+D190+D267+D273+D286+D319+D295+D326</f>
        <v>#VALUE!</v>
      </c>
    </row>
    <row r="99" spans="1:4" ht="14.25" customHeight="1">
      <c r="A99" s="9" t="s">
        <v>290</v>
      </c>
      <c r="B99" s="43" t="s">
        <v>64</v>
      </c>
      <c r="C99" s="48">
        <f>C100+C133+C137</f>
        <v>9084.5</v>
      </c>
      <c r="D99" s="48">
        <f>D100+D133+D137</f>
        <v>6421.7</v>
      </c>
    </row>
    <row r="100" spans="1:4" ht="52.5" customHeight="1">
      <c r="A100" s="9" t="s">
        <v>116</v>
      </c>
      <c r="B100" s="45" t="s">
        <v>39</v>
      </c>
      <c r="C100" s="4">
        <f>C101+C110+C125</f>
        <v>8508.2</v>
      </c>
      <c r="D100" s="4">
        <f>D101+D110+D125</f>
        <v>6094.5</v>
      </c>
    </row>
    <row r="101" spans="1:4" ht="42" customHeight="1">
      <c r="A101" s="9" t="s">
        <v>118</v>
      </c>
      <c r="B101" s="35" t="s">
        <v>119</v>
      </c>
      <c r="C101" s="36">
        <f>C102</f>
        <v>933.4</v>
      </c>
      <c r="D101" s="36">
        <f>D102</f>
        <v>710.8</v>
      </c>
    </row>
    <row r="102" spans="1:4" ht="12.75" customHeight="1">
      <c r="A102" s="9" t="s">
        <v>120</v>
      </c>
      <c r="B102" s="6" t="s">
        <v>102</v>
      </c>
      <c r="C102" s="36">
        <f>C103+C107</f>
        <v>933.4</v>
      </c>
      <c r="D102" s="36">
        <f>D103+D107</f>
        <v>710.8</v>
      </c>
    </row>
    <row r="103" spans="1:4" ht="12.75" customHeight="1">
      <c r="A103" s="9" t="s">
        <v>121</v>
      </c>
      <c r="B103" s="7" t="s">
        <v>33</v>
      </c>
      <c r="C103" s="36">
        <f>C104+C105+C106</f>
        <v>909.4</v>
      </c>
      <c r="D103" s="36">
        <f>D104+D105+D106</f>
        <v>694.8</v>
      </c>
    </row>
    <row r="104" spans="1:4" ht="12.75" customHeight="1">
      <c r="A104" s="9" t="s">
        <v>122</v>
      </c>
      <c r="B104" s="7" t="s">
        <v>36</v>
      </c>
      <c r="C104" s="36">
        <v>732.3</v>
      </c>
      <c r="D104" s="40">
        <v>538.5</v>
      </c>
    </row>
    <row r="105" spans="1:4" ht="12.75" customHeight="1" hidden="1">
      <c r="A105" s="9" t="s">
        <v>558</v>
      </c>
      <c r="B105" s="7" t="s">
        <v>38</v>
      </c>
      <c r="C105" s="36">
        <v>0</v>
      </c>
      <c r="D105" s="40">
        <v>0</v>
      </c>
    </row>
    <row r="106" spans="1:4" ht="12.75" customHeight="1">
      <c r="A106" s="9" t="s">
        <v>123</v>
      </c>
      <c r="B106" s="7" t="s">
        <v>37</v>
      </c>
      <c r="C106" s="36">
        <v>177.1</v>
      </c>
      <c r="D106" s="40">
        <v>156.3</v>
      </c>
    </row>
    <row r="107" spans="1:4" ht="13.5" customHeight="1">
      <c r="A107" s="9" t="s">
        <v>373</v>
      </c>
      <c r="B107" s="34" t="s">
        <v>40</v>
      </c>
      <c r="C107" s="36">
        <f>C108+C109</f>
        <v>24</v>
      </c>
      <c r="D107" s="36">
        <f>D108+D109</f>
        <v>16</v>
      </c>
    </row>
    <row r="108" spans="1:4" ht="13.5" customHeight="1">
      <c r="A108" s="9" t="s">
        <v>374</v>
      </c>
      <c r="B108" s="34" t="s">
        <v>41</v>
      </c>
      <c r="C108" s="36">
        <v>24</v>
      </c>
      <c r="D108" s="36">
        <v>16</v>
      </c>
    </row>
    <row r="109" spans="1:4" ht="13.5" customHeight="1" hidden="1">
      <c r="A109" s="9" t="s">
        <v>440</v>
      </c>
      <c r="B109" s="34" t="s">
        <v>45</v>
      </c>
      <c r="C109" s="36">
        <v>0</v>
      </c>
      <c r="D109" s="36">
        <v>0</v>
      </c>
    </row>
    <row r="110" spans="1:4" ht="40.5" customHeight="1">
      <c r="A110" s="9" t="s">
        <v>298</v>
      </c>
      <c r="B110" s="76" t="s">
        <v>313</v>
      </c>
      <c r="C110" s="50">
        <f>C111</f>
        <v>7534.6</v>
      </c>
      <c r="D110" s="50">
        <f>D111</f>
        <v>5343.5</v>
      </c>
    </row>
    <row r="111" spans="1:4" ht="12.75" customHeight="1">
      <c r="A111" s="9" t="s">
        <v>299</v>
      </c>
      <c r="B111" s="6" t="s">
        <v>102</v>
      </c>
      <c r="C111" s="36">
        <f>C112+C115+C121+C122</f>
        <v>7534.6</v>
      </c>
      <c r="D111" s="36">
        <f>D112+D115+D121+D122</f>
        <v>5343.5</v>
      </c>
    </row>
    <row r="112" spans="1:4" ht="12.75" customHeight="1">
      <c r="A112" s="9" t="s">
        <v>300</v>
      </c>
      <c r="B112" s="7" t="s">
        <v>33</v>
      </c>
      <c r="C112" s="36">
        <f>C113+C114</f>
        <v>6287.8</v>
      </c>
      <c r="D112" s="36">
        <f>D113+D114</f>
        <v>4413.7</v>
      </c>
    </row>
    <row r="113" spans="1:4" ht="12.75" customHeight="1">
      <c r="A113" s="9" t="s">
        <v>301</v>
      </c>
      <c r="B113" s="7" t="s">
        <v>36</v>
      </c>
      <c r="C113" s="36">
        <v>4847.5</v>
      </c>
      <c r="D113" s="36">
        <v>3406.6</v>
      </c>
    </row>
    <row r="114" spans="1:4" ht="12.75" customHeight="1">
      <c r="A114" s="9" t="s">
        <v>302</v>
      </c>
      <c r="B114" s="7" t="s">
        <v>37</v>
      </c>
      <c r="C114" s="36">
        <v>1440.3</v>
      </c>
      <c r="D114" s="36">
        <v>1007.1</v>
      </c>
    </row>
    <row r="115" spans="1:4" ht="12.75" customHeight="1">
      <c r="A115" s="9" t="s">
        <v>303</v>
      </c>
      <c r="B115" s="6" t="s">
        <v>40</v>
      </c>
      <c r="C115" s="36">
        <f>C116+C117+C118+C119+C120</f>
        <v>1112</v>
      </c>
      <c r="D115" s="36">
        <f>D116+D117+D118+D119+D120</f>
        <v>832.9000000000001</v>
      </c>
    </row>
    <row r="116" spans="1:4" ht="12.75" customHeight="1">
      <c r="A116" s="9" t="s">
        <v>304</v>
      </c>
      <c r="B116" s="7" t="s">
        <v>41</v>
      </c>
      <c r="C116" s="36">
        <v>120</v>
      </c>
      <c r="D116" s="40">
        <v>81</v>
      </c>
    </row>
    <row r="117" spans="1:4" ht="12.75" customHeight="1">
      <c r="A117" s="9" t="s">
        <v>305</v>
      </c>
      <c r="B117" s="7" t="s">
        <v>42</v>
      </c>
      <c r="C117" s="36">
        <v>38.2</v>
      </c>
      <c r="D117" s="40">
        <v>27.9</v>
      </c>
    </row>
    <row r="118" spans="1:4" ht="12.75" customHeight="1">
      <c r="A118" s="9" t="s">
        <v>306</v>
      </c>
      <c r="B118" s="7" t="s">
        <v>43</v>
      </c>
      <c r="C118" s="36">
        <v>287.6</v>
      </c>
      <c r="D118" s="40">
        <v>174.2</v>
      </c>
    </row>
    <row r="119" spans="1:4" ht="12.75" customHeight="1">
      <c r="A119" s="9" t="s">
        <v>307</v>
      </c>
      <c r="B119" s="7" t="s">
        <v>44</v>
      </c>
      <c r="C119" s="36">
        <v>363</v>
      </c>
      <c r="D119" s="40">
        <v>288.8</v>
      </c>
    </row>
    <row r="120" spans="1:4" ht="12.75" customHeight="1">
      <c r="A120" s="9" t="s">
        <v>308</v>
      </c>
      <c r="B120" s="7" t="s">
        <v>45</v>
      </c>
      <c r="C120" s="36">
        <v>303.2</v>
      </c>
      <c r="D120" s="40">
        <v>261</v>
      </c>
    </row>
    <row r="121" spans="1:4" ht="12.75" customHeight="1">
      <c r="A121" s="9" t="s">
        <v>309</v>
      </c>
      <c r="B121" s="6" t="s">
        <v>46</v>
      </c>
      <c r="C121" s="36">
        <v>10</v>
      </c>
      <c r="D121" s="40">
        <v>4.7</v>
      </c>
    </row>
    <row r="122" spans="1:4" ht="12.75" customHeight="1">
      <c r="A122" s="9" t="s">
        <v>310</v>
      </c>
      <c r="B122" s="6" t="s">
        <v>47</v>
      </c>
      <c r="C122" s="36">
        <f>C123+C124</f>
        <v>124.8</v>
      </c>
      <c r="D122" s="36">
        <f>D123+D124</f>
        <v>92.2</v>
      </c>
    </row>
    <row r="123" spans="1:4" ht="12.75" customHeight="1">
      <c r="A123" s="9" t="s">
        <v>311</v>
      </c>
      <c r="B123" s="7" t="s">
        <v>48</v>
      </c>
      <c r="C123" s="36">
        <v>74.8</v>
      </c>
      <c r="D123" s="40">
        <v>74.7</v>
      </c>
    </row>
    <row r="124" spans="1:4" ht="12.75" customHeight="1">
      <c r="A124" s="9" t="s">
        <v>312</v>
      </c>
      <c r="B124" s="7" t="s">
        <v>49</v>
      </c>
      <c r="C124" s="36">
        <v>50</v>
      </c>
      <c r="D124" s="40">
        <v>17.5</v>
      </c>
    </row>
    <row r="125" spans="1:4" ht="54" customHeight="1">
      <c r="A125" s="9" t="s">
        <v>317</v>
      </c>
      <c r="B125" s="76" t="s">
        <v>316</v>
      </c>
      <c r="C125" s="50">
        <f>C126</f>
        <v>40.2</v>
      </c>
      <c r="D125" s="50">
        <f>D126</f>
        <v>40.2</v>
      </c>
    </row>
    <row r="126" spans="1:4" ht="38.25" customHeight="1">
      <c r="A126" s="9" t="s">
        <v>318</v>
      </c>
      <c r="B126" s="77" t="s">
        <v>117</v>
      </c>
      <c r="C126" s="50">
        <f>C127+C130</f>
        <v>40.2</v>
      </c>
      <c r="D126" s="50">
        <f>D127+D130</f>
        <v>40.2</v>
      </c>
    </row>
    <row r="127" spans="1:4" ht="15" customHeight="1">
      <c r="A127" s="9" t="s">
        <v>319</v>
      </c>
      <c r="B127" s="34" t="s">
        <v>40</v>
      </c>
      <c r="C127" s="50">
        <f>C128+C129</f>
        <v>39.2</v>
      </c>
      <c r="D127" s="50">
        <f>D128+D129</f>
        <v>39.2</v>
      </c>
    </row>
    <row r="128" spans="1:4" ht="15" customHeight="1">
      <c r="A128" s="9" t="s">
        <v>375</v>
      </c>
      <c r="B128" s="34" t="s">
        <v>41</v>
      </c>
      <c r="C128" s="50">
        <v>39.2</v>
      </c>
      <c r="D128" s="50">
        <v>39.2</v>
      </c>
    </row>
    <row r="129" spans="1:4" ht="15" customHeight="1" hidden="1">
      <c r="A129" s="9" t="s">
        <v>320</v>
      </c>
      <c r="B129" s="7" t="s">
        <v>45</v>
      </c>
      <c r="C129" s="50">
        <v>0</v>
      </c>
      <c r="D129" s="13">
        <v>0</v>
      </c>
    </row>
    <row r="130" spans="1:4" ht="15" customHeight="1">
      <c r="A130" s="9" t="s">
        <v>376</v>
      </c>
      <c r="B130" s="7" t="s">
        <v>47</v>
      </c>
      <c r="C130" s="50">
        <f>C131+C132</f>
        <v>1</v>
      </c>
      <c r="D130" s="50">
        <f>D131+D132</f>
        <v>1</v>
      </c>
    </row>
    <row r="131" spans="1:4" ht="15" customHeight="1" hidden="1">
      <c r="A131" s="9" t="s">
        <v>377</v>
      </c>
      <c r="B131" s="7" t="s">
        <v>48</v>
      </c>
      <c r="C131" s="50">
        <v>0</v>
      </c>
      <c r="D131" s="13">
        <v>0</v>
      </c>
    </row>
    <row r="132" spans="1:4" ht="15" customHeight="1">
      <c r="A132" s="9" t="s">
        <v>378</v>
      </c>
      <c r="B132" s="7" t="s">
        <v>49</v>
      </c>
      <c r="C132" s="50">
        <v>1</v>
      </c>
      <c r="D132" s="13">
        <v>1</v>
      </c>
    </row>
    <row r="133" spans="1:4" ht="15.75" customHeight="1">
      <c r="A133" s="9" t="s">
        <v>517</v>
      </c>
      <c r="B133" s="65" t="s">
        <v>124</v>
      </c>
      <c r="C133" s="44">
        <f>C136</f>
        <v>100</v>
      </c>
      <c r="D133" s="44">
        <f>D136</f>
        <v>0</v>
      </c>
    </row>
    <row r="134" spans="1:4" ht="14.25" customHeight="1">
      <c r="A134" s="9" t="s">
        <v>518</v>
      </c>
      <c r="B134" s="89" t="s">
        <v>26</v>
      </c>
      <c r="C134" s="36">
        <f>C136</f>
        <v>100</v>
      </c>
      <c r="D134" s="36">
        <f>D136</f>
        <v>0</v>
      </c>
    </row>
    <row r="135" spans="1:4" ht="13.5" customHeight="1">
      <c r="A135" s="9" t="s">
        <v>519</v>
      </c>
      <c r="B135" s="90" t="s">
        <v>46</v>
      </c>
      <c r="C135" s="36">
        <f>C136</f>
        <v>100</v>
      </c>
      <c r="D135" s="36">
        <f>D136</f>
        <v>0</v>
      </c>
    </row>
    <row r="136" spans="1:4" ht="13.5" customHeight="1">
      <c r="A136" s="9" t="s">
        <v>520</v>
      </c>
      <c r="B136" s="63" t="s">
        <v>50</v>
      </c>
      <c r="C136" s="36">
        <v>100</v>
      </c>
      <c r="D136" s="40">
        <v>0</v>
      </c>
    </row>
    <row r="137" spans="1:4" ht="14.25" customHeight="1">
      <c r="A137" s="9" t="s">
        <v>521</v>
      </c>
      <c r="B137" s="51" t="s">
        <v>51</v>
      </c>
      <c r="C137" s="44">
        <f>C138+C142+C146+C150</f>
        <v>476.3</v>
      </c>
      <c r="D137" s="44">
        <f>D138+D142+D146+D150</f>
        <v>327.2</v>
      </c>
    </row>
    <row r="138" spans="1:4" ht="42" customHeight="1">
      <c r="A138" s="9" t="s">
        <v>522</v>
      </c>
      <c r="B138" s="52" t="s">
        <v>125</v>
      </c>
      <c r="C138" s="50">
        <f aca="true" t="shared" si="3" ref="C138:D140">C139</f>
        <v>40</v>
      </c>
      <c r="D138" s="50">
        <f t="shared" si="3"/>
        <v>0</v>
      </c>
    </row>
    <row r="139" spans="1:4" ht="27" customHeight="1">
      <c r="A139" s="9" t="s">
        <v>523</v>
      </c>
      <c r="B139" s="6" t="s">
        <v>102</v>
      </c>
      <c r="C139" s="50">
        <f t="shared" si="3"/>
        <v>40</v>
      </c>
      <c r="D139" s="50">
        <f t="shared" si="3"/>
        <v>0</v>
      </c>
    </row>
    <row r="140" spans="1:4" ht="15" customHeight="1">
      <c r="A140" s="9" t="s">
        <v>524</v>
      </c>
      <c r="B140" s="53" t="s">
        <v>40</v>
      </c>
      <c r="C140" s="54">
        <f t="shared" si="3"/>
        <v>40</v>
      </c>
      <c r="D140" s="54">
        <f t="shared" si="3"/>
        <v>0</v>
      </c>
    </row>
    <row r="141" spans="1:4" ht="15" customHeight="1">
      <c r="A141" s="9" t="s">
        <v>525</v>
      </c>
      <c r="B141" s="7" t="s">
        <v>45</v>
      </c>
      <c r="C141" s="50">
        <v>40</v>
      </c>
      <c r="D141" s="13">
        <v>0</v>
      </c>
    </row>
    <row r="142" spans="1:4" ht="68.25" customHeight="1">
      <c r="A142" s="9" t="s">
        <v>526</v>
      </c>
      <c r="B142" s="55" t="s">
        <v>126</v>
      </c>
      <c r="C142" s="36">
        <f aca="true" t="shared" si="4" ref="C142:D144">C143</f>
        <v>376.3</v>
      </c>
      <c r="D142" s="36">
        <f t="shared" si="4"/>
        <v>282.2</v>
      </c>
    </row>
    <row r="143" spans="1:4" ht="13.5" customHeight="1">
      <c r="A143" s="9" t="s">
        <v>632</v>
      </c>
      <c r="B143" s="6" t="s">
        <v>633</v>
      </c>
      <c r="C143" s="36">
        <f t="shared" si="4"/>
        <v>376.3</v>
      </c>
      <c r="D143" s="36">
        <f t="shared" si="4"/>
        <v>282.2</v>
      </c>
    </row>
    <row r="144" spans="1:4" ht="14.25" customHeight="1">
      <c r="A144" s="9" t="s">
        <v>634</v>
      </c>
      <c r="B144" s="53" t="s">
        <v>635</v>
      </c>
      <c r="C144" s="36">
        <f t="shared" si="4"/>
        <v>376.3</v>
      </c>
      <c r="D144" s="36">
        <f t="shared" si="4"/>
        <v>282.2</v>
      </c>
    </row>
    <row r="145" spans="1:4" ht="39" customHeight="1">
      <c r="A145" s="9" t="s">
        <v>636</v>
      </c>
      <c r="B145" s="7" t="s">
        <v>637</v>
      </c>
      <c r="C145" s="36">
        <v>376.3</v>
      </c>
      <c r="D145" s="56">
        <v>282.2</v>
      </c>
    </row>
    <row r="146" spans="1:4" ht="15" customHeight="1" hidden="1">
      <c r="A146" s="9" t="s">
        <v>127</v>
      </c>
      <c r="B146" s="5" t="s">
        <v>128</v>
      </c>
      <c r="C146" s="36">
        <f aca="true" t="shared" si="5" ref="C146:D152">C147</f>
        <v>0</v>
      </c>
      <c r="D146" s="36">
        <f t="shared" si="5"/>
        <v>0</v>
      </c>
    </row>
    <row r="147" spans="1:4" ht="26.25" customHeight="1" hidden="1">
      <c r="A147" s="9" t="s">
        <v>129</v>
      </c>
      <c r="B147" s="6" t="s">
        <v>102</v>
      </c>
      <c r="C147" s="36">
        <f t="shared" si="5"/>
        <v>0</v>
      </c>
      <c r="D147" s="36">
        <f t="shared" si="5"/>
        <v>0</v>
      </c>
    </row>
    <row r="148" spans="1:4" ht="15.75" customHeight="1" hidden="1">
      <c r="A148" s="9" t="s">
        <v>130</v>
      </c>
      <c r="B148" s="53" t="s">
        <v>40</v>
      </c>
      <c r="C148" s="36">
        <f t="shared" si="5"/>
        <v>0</v>
      </c>
      <c r="D148" s="36">
        <f t="shared" si="5"/>
        <v>0</v>
      </c>
    </row>
    <row r="149" spans="1:4" ht="14.25" customHeight="1" hidden="1">
      <c r="A149" s="9" t="s">
        <v>131</v>
      </c>
      <c r="B149" s="7" t="s">
        <v>45</v>
      </c>
      <c r="C149" s="36">
        <v>0</v>
      </c>
      <c r="D149" s="40">
        <v>0</v>
      </c>
    </row>
    <row r="150" spans="1:4" ht="40.5" customHeight="1">
      <c r="A150" s="9" t="s">
        <v>527</v>
      </c>
      <c r="B150" s="5" t="s">
        <v>419</v>
      </c>
      <c r="C150" s="36">
        <f t="shared" si="5"/>
        <v>60</v>
      </c>
      <c r="D150" s="36">
        <f t="shared" si="5"/>
        <v>45</v>
      </c>
    </row>
    <row r="151" spans="1:4" ht="16.5" customHeight="1">
      <c r="A151" s="9" t="s">
        <v>528</v>
      </c>
      <c r="B151" s="6" t="s">
        <v>46</v>
      </c>
      <c r="C151" s="36">
        <f t="shared" si="5"/>
        <v>60</v>
      </c>
      <c r="D151" s="36">
        <f t="shared" si="5"/>
        <v>45</v>
      </c>
    </row>
    <row r="152" spans="1:4" ht="15.75" customHeight="1">
      <c r="A152" s="9" t="s">
        <v>529</v>
      </c>
      <c r="B152" s="53" t="s">
        <v>46</v>
      </c>
      <c r="C152" s="36">
        <f t="shared" si="5"/>
        <v>60</v>
      </c>
      <c r="D152" s="36">
        <f t="shared" si="5"/>
        <v>45</v>
      </c>
    </row>
    <row r="153" spans="1:4" ht="14.25" customHeight="1">
      <c r="A153" s="9" t="s">
        <v>530</v>
      </c>
      <c r="B153" s="7" t="s">
        <v>46</v>
      </c>
      <c r="C153" s="36">
        <v>60</v>
      </c>
      <c r="D153" s="40">
        <v>45</v>
      </c>
    </row>
    <row r="154" spans="1:4" ht="26.25" customHeight="1">
      <c r="A154" s="9" t="s">
        <v>132</v>
      </c>
      <c r="B154" s="45" t="s">
        <v>52</v>
      </c>
      <c r="C154" s="44">
        <f>C155+C168</f>
        <v>260</v>
      </c>
      <c r="D154" s="44">
        <f>D155+D168</f>
        <v>54.6</v>
      </c>
    </row>
    <row r="155" spans="1:4" ht="26.25" customHeight="1">
      <c r="A155" s="9" t="s">
        <v>133</v>
      </c>
      <c r="B155" s="45" t="s">
        <v>62</v>
      </c>
      <c r="C155" s="44">
        <f>C156+C164</f>
        <v>260</v>
      </c>
      <c r="D155" s="44">
        <f>D156+D164</f>
        <v>54.6</v>
      </c>
    </row>
    <row r="156" spans="1:4" ht="42" customHeight="1">
      <c r="A156" s="9" t="s">
        <v>134</v>
      </c>
      <c r="B156" s="5" t="s">
        <v>135</v>
      </c>
      <c r="C156" s="36">
        <f>C157</f>
        <v>200</v>
      </c>
      <c r="D156" s="36">
        <f>D157</f>
        <v>24.6</v>
      </c>
    </row>
    <row r="157" spans="1:4" ht="26.25" customHeight="1">
      <c r="A157" s="9" t="s">
        <v>136</v>
      </c>
      <c r="B157" s="6" t="s">
        <v>102</v>
      </c>
      <c r="C157" s="36">
        <f>C158+C160+C161</f>
        <v>200</v>
      </c>
      <c r="D157" s="36">
        <f>D158+D160+D161</f>
        <v>24.6</v>
      </c>
    </row>
    <row r="158" spans="1:4" ht="15" customHeight="1" hidden="1">
      <c r="A158" s="9" t="s">
        <v>137</v>
      </c>
      <c r="B158" s="53" t="s">
        <v>40</v>
      </c>
      <c r="C158" s="36">
        <f>C159</f>
        <v>0</v>
      </c>
      <c r="D158" s="36">
        <f>D159</f>
        <v>0</v>
      </c>
    </row>
    <row r="159" spans="1:4" ht="14.25" customHeight="1" hidden="1">
      <c r="A159" s="9" t="s">
        <v>138</v>
      </c>
      <c r="B159" s="7" t="s">
        <v>45</v>
      </c>
      <c r="C159" s="36">
        <v>0</v>
      </c>
      <c r="D159" s="40">
        <v>0</v>
      </c>
    </row>
    <row r="160" spans="1:4" ht="14.25" customHeight="1">
      <c r="A160" s="9" t="s">
        <v>663</v>
      </c>
      <c r="B160" s="7" t="s">
        <v>46</v>
      </c>
      <c r="C160" s="36">
        <v>130.8</v>
      </c>
      <c r="D160" s="40">
        <v>0</v>
      </c>
    </row>
    <row r="161" spans="1:4" ht="15" customHeight="1">
      <c r="A161" s="9" t="s">
        <v>139</v>
      </c>
      <c r="B161" s="34" t="s">
        <v>47</v>
      </c>
      <c r="C161" s="36">
        <f>C162+C163</f>
        <v>69.2</v>
      </c>
      <c r="D161" s="36">
        <v>24.6</v>
      </c>
    </row>
    <row r="162" spans="1:4" ht="15" customHeight="1">
      <c r="A162" s="9" t="s">
        <v>398</v>
      </c>
      <c r="B162" s="7" t="s">
        <v>48</v>
      </c>
      <c r="C162" s="36">
        <v>34.6</v>
      </c>
      <c r="D162" s="40">
        <v>0</v>
      </c>
    </row>
    <row r="163" spans="1:4" ht="15" customHeight="1">
      <c r="A163" s="9" t="s">
        <v>441</v>
      </c>
      <c r="B163" s="7" t="s">
        <v>49</v>
      </c>
      <c r="C163" s="36">
        <v>34.6</v>
      </c>
      <c r="D163" s="40">
        <v>0</v>
      </c>
    </row>
    <row r="164" spans="1:4" ht="42" customHeight="1">
      <c r="A164" s="9" t="s">
        <v>322</v>
      </c>
      <c r="B164" s="76" t="s">
        <v>321</v>
      </c>
      <c r="C164" s="36">
        <f aca="true" t="shared" si="6" ref="C164:D166">C165</f>
        <v>60</v>
      </c>
      <c r="D164" s="36">
        <f t="shared" si="6"/>
        <v>30</v>
      </c>
    </row>
    <row r="165" spans="1:4" ht="24" customHeight="1">
      <c r="A165" s="9" t="s">
        <v>323</v>
      </c>
      <c r="B165" s="77" t="s">
        <v>102</v>
      </c>
      <c r="C165" s="36">
        <f t="shared" si="6"/>
        <v>60</v>
      </c>
      <c r="D165" s="36">
        <f t="shared" si="6"/>
        <v>30</v>
      </c>
    </row>
    <row r="166" spans="1:4" ht="15" customHeight="1">
      <c r="A166" s="9" t="s">
        <v>324</v>
      </c>
      <c r="B166" s="91" t="s">
        <v>40</v>
      </c>
      <c r="C166" s="36">
        <f t="shared" si="6"/>
        <v>60</v>
      </c>
      <c r="D166" s="36">
        <f t="shared" si="6"/>
        <v>30</v>
      </c>
    </row>
    <row r="167" spans="1:4" ht="15" customHeight="1">
      <c r="A167" s="9" t="s">
        <v>325</v>
      </c>
      <c r="B167" s="12" t="s">
        <v>45</v>
      </c>
      <c r="C167" s="36">
        <v>60</v>
      </c>
      <c r="D167" s="40">
        <v>30</v>
      </c>
    </row>
    <row r="168" spans="1:4" ht="14.25" customHeight="1" hidden="1">
      <c r="A168" s="9" t="s">
        <v>140</v>
      </c>
      <c r="B168" s="33" t="s">
        <v>141</v>
      </c>
      <c r="C168" s="57">
        <f>C169</f>
        <v>0</v>
      </c>
      <c r="D168" s="57">
        <f>D169</f>
        <v>0</v>
      </c>
    </row>
    <row r="169" spans="1:4" ht="27" hidden="1">
      <c r="A169" s="9" t="s">
        <v>326</v>
      </c>
      <c r="B169" s="76" t="s">
        <v>142</v>
      </c>
      <c r="C169" s="36">
        <f>C170</f>
        <v>0</v>
      </c>
      <c r="D169" s="36">
        <f>D170</f>
        <v>0</v>
      </c>
    </row>
    <row r="170" spans="1:4" ht="27" customHeight="1" hidden="1">
      <c r="A170" s="9" t="s">
        <v>327</v>
      </c>
      <c r="B170" s="92" t="s">
        <v>102</v>
      </c>
      <c r="C170" s="36">
        <f>C173+C171</f>
        <v>0</v>
      </c>
      <c r="D170" s="36">
        <f>D173+D171</f>
        <v>0</v>
      </c>
    </row>
    <row r="171" spans="1:4" ht="15" customHeight="1" hidden="1">
      <c r="A171" s="9" t="s">
        <v>399</v>
      </c>
      <c r="B171" s="91" t="s">
        <v>40</v>
      </c>
      <c r="C171" s="36">
        <f>C172</f>
        <v>0</v>
      </c>
      <c r="D171" s="36">
        <f>D172</f>
        <v>0</v>
      </c>
    </row>
    <row r="172" spans="1:4" ht="15" customHeight="1" hidden="1">
      <c r="A172" s="9" t="s">
        <v>400</v>
      </c>
      <c r="B172" s="12" t="s">
        <v>45</v>
      </c>
      <c r="C172" s="36">
        <v>0</v>
      </c>
      <c r="D172" s="40">
        <v>0</v>
      </c>
    </row>
    <row r="173" spans="1:4" ht="15.75" customHeight="1" hidden="1">
      <c r="A173" s="9" t="s">
        <v>328</v>
      </c>
      <c r="B173" s="39" t="s">
        <v>47</v>
      </c>
      <c r="C173" s="36">
        <f>C174</f>
        <v>0</v>
      </c>
      <c r="D173" s="36">
        <f>D174</f>
        <v>0</v>
      </c>
    </row>
    <row r="174" spans="1:4" ht="12.75" hidden="1">
      <c r="A174" s="9" t="s">
        <v>401</v>
      </c>
      <c r="B174" s="7" t="s">
        <v>48</v>
      </c>
      <c r="C174" s="36">
        <v>0</v>
      </c>
      <c r="D174" s="40">
        <v>0</v>
      </c>
    </row>
    <row r="175" spans="1:4" ht="12.75">
      <c r="A175" s="9" t="s">
        <v>333</v>
      </c>
      <c r="B175" s="33" t="s">
        <v>329</v>
      </c>
      <c r="C175" s="57">
        <f>C181+C176</f>
        <v>537.2</v>
      </c>
      <c r="D175" s="57">
        <f>D181+D176</f>
        <v>110.8</v>
      </c>
    </row>
    <row r="176" spans="1:4" ht="12.75">
      <c r="A176" s="9" t="s">
        <v>559</v>
      </c>
      <c r="B176" s="33" t="s">
        <v>560</v>
      </c>
      <c r="C176" s="57">
        <f aca="true" t="shared" si="7" ref="C176:D179">C177</f>
        <v>237.2</v>
      </c>
      <c r="D176" s="57">
        <f t="shared" si="7"/>
        <v>108</v>
      </c>
    </row>
    <row r="177" spans="1:4" ht="114.75">
      <c r="A177" s="9" t="s">
        <v>561</v>
      </c>
      <c r="B177" s="33" t="s">
        <v>562</v>
      </c>
      <c r="C177" s="36">
        <f t="shared" si="7"/>
        <v>237.2</v>
      </c>
      <c r="D177" s="36">
        <f t="shared" si="7"/>
        <v>108</v>
      </c>
    </row>
    <row r="178" spans="1:4" ht="12.75">
      <c r="A178" s="9" t="s">
        <v>650</v>
      </c>
      <c r="B178" s="77" t="s">
        <v>653</v>
      </c>
      <c r="C178" s="36">
        <f>C179</f>
        <v>237.2</v>
      </c>
      <c r="D178" s="36">
        <f>D179</f>
        <v>108</v>
      </c>
    </row>
    <row r="179" spans="1:4" ht="12.75">
      <c r="A179" s="9" t="s">
        <v>651</v>
      </c>
      <c r="B179" s="91" t="s">
        <v>635</v>
      </c>
      <c r="C179" s="36">
        <f t="shared" si="7"/>
        <v>237.2</v>
      </c>
      <c r="D179" s="36">
        <f t="shared" si="7"/>
        <v>108</v>
      </c>
    </row>
    <row r="180" spans="1:4" ht="38.25">
      <c r="A180" s="9" t="s">
        <v>652</v>
      </c>
      <c r="B180" s="12" t="s">
        <v>637</v>
      </c>
      <c r="C180" s="36">
        <v>237.2</v>
      </c>
      <c r="D180" s="40">
        <v>108</v>
      </c>
    </row>
    <row r="181" spans="1:4" ht="12.75">
      <c r="A181" s="9" t="s">
        <v>334</v>
      </c>
      <c r="B181" s="33" t="s">
        <v>330</v>
      </c>
      <c r="C181" s="57">
        <f>C182</f>
        <v>300</v>
      </c>
      <c r="D181" s="57">
        <f>D182</f>
        <v>2.8</v>
      </c>
    </row>
    <row r="182" spans="1:4" ht="27">
      <c r="A182" s="9" t="s">
        <v>335</v>
      </c>
      <c r="B182" s="76" t="s">
        <v>331</v>
      </c>
      <c r="C182" s="36">
        <f>C183</f>
        <v>300</v>
      </c>
      <c r="D182" s="36">
        <f>D183</f>
        <v>2.8</v>
      </c>
    </row>
    <row r="183" spans="1:4" ht="13.5" customHeight="1">
      <c r="A183" s="9" t="s">
        <v>432</v>
      </c>
      <c r="B183" s="77" t="s">
        <v>332</v>
      </c>
      <c r="C183" s="36">
        <f>C184+C187</f>
        <v>300</v>
      </c>
      <c r="D183" s="36">
        <f>D184+D187</f>
        <v>2.8</v>
      </c>
    </row>
    <row r="184" spans="1:4" ht="12.75">
      <c r="A184" s="9" t="s">
        <v>433</v>
      </c>
      <c r="B184" s="91" t="s">
        <v>40</v>
      </c>
      <c r="C184" s="36">
        <f>C186+C185</f>
        <v>100</v>
      </c>
      <c r="D184" s="36">
        <f>D186+D185</f>
        <v>1.7</v>
      </c>
    </row>
    <row r="185" spans="1:4" ht="12.75">
      <c r="A185" s="9" t="s">
        <v>567</v>
      </c>
      <c r="B185" s="91" t="s">
        <v>44</v>
      </c>
      <c r="C185" s="36">
        <v>50</v>
      </c>
      <c r="D185" s="36">
        <v>0</v>
      </c>
    </row>
    <row r="186" spans="1:4" ht="12.75">
      <c r="A186" s="9" t="s">
        <v>420</v>
      </c>
      <c r="B186" s="12" t="s">
        <v>45</v>
      </c>
      <c r="C186" s="36">
        <v>50</v>
      </c>
      <c r="D186" s="40">
        <v>1.7</v>
      </c>
    </row>
    <row r="187" spans="1:4" ht="12.75">
      <c r="A187" s="9" t="s">
        <v>429</v>
      </c>
      <c r="B187" s="39" t="s">
        <v>47</v>
      </c>
      <c r="C187" s="36">
        <f>C188+C189</f>
        <v>200</v>
      </c>
      <c r="D187" s="36">
        <f>D188+D189</f>
        <v>1.1</v>
      </c>
    </row>
    <row r="188" spans="1:4" ht="12.75">
      <c r="A188" s="9" t="s">
        <v>430</v>
      </c>
      <c r="B188" s="7" t="s">
        <v>48</v>
      </c>
      <c r="C188" s="36">
        <v>150</v>
      </c>
      <c r="D188" s="40">
        <v>0</v>
      </c>
    </row>
    <row r="189" spans="1:4" ht="12.75">
      <c r="A189" s="9" t="s">
        <v>431</v>
      </c>
      <c r="B189" s="7" t="s">
        <v>49</v>
      </c>
      <c r="C189" s="50">
        <v>50</v>
      </c>
      <c r="D189" s="13">
        <v>1.1</v>
      </c>
    </row>
    <row r="190" spans="1:4" ht="15" customHeight="1">
      <c r="A190" s="9" t="s">
        <v>143</v>
      </c>
      <c r="B190" s="93" t="s">
        <v>53</v>
      </c>
      <c r="C190" s="44">
        <f>C191</f>
        <v>39006.2</v>
      </c>
      <c r="D190" s="44">
        <f>D191</f>
        <v>14483.1</v>
      </c>
    </row>
    <row r="191" spans="1:4" ht="15" customHeight="1">
      <c r="A191" s="9" t="s">
        <v>144</v>
      </c>
      <c r="B191" s="93" t="s">
        <v>145</v>
      </c>
      <c r="C191" s="44">
        <f>C192+C202+C227+C240+C249</f>
        <v>39006.2</v>
      </c>
      <c r="D191" s="44">
        <f>D192+D202+D227+D240+D249</f>
        <v>14483.1</v>
      </c>
    </row>
    <row r="192" spans="1:4" ht="25.5">
      <c r="A192" s="9" t="s">
        <v>146</v>
      </c>
      <c r="B192" s="33" t="s">
        <v>147</v>
      </c>
      <c r="C192" s="50">
        <f>C193+C206+C212+C218</f>
        <v>26033.1</v>
      </c>
      <c r="D192" s="50">
        <f>D193+D206+D212+D218</f>
        <v>10946.3</v>
      </c>
    </row>
    <row r="193" spans="1:4" ht="39.75" customHeight="1">
      <c r="A193" s="9" t="s">
        <v>148</v>
      </c>
      <c r="B193" s="76" t="s">
        <v>149</v>
      </c>
      <c r="C193" s="50">
        <f>C194+C199</f>
        <v>21565.5</v>
      </c>
      <c r="D193" s="50">
        <f>D194+D199</f>
        <v>9385.2</v>
      </c>
    </row>
    <row r="194" spans="1:4" ht="26.25" customHeight="1">
      <c r="A194" s="9" t="s">
        <v>150</v>
      </c>
      <c r="B194" s="92" t="s">
        <v>102</v>
      </c>
      <c r="C194" s="50">
        <f>C195+C197</f>
        <v>16200</v>
      </c>
      <c r="D194" s="50">
        <f>D195+D197</f>
        <v>9385.2</v>
      </c>
    </row>
    <row r="195" spans="1:4" ht="15.75" customHeight="1">
      <c r="A195" s="9" t="s">
        <v>151</v>
      </c>
      <c r="B195" s="12" t="s">
        <v>40</v>
      </c>
      <c r="C195" s="50">
        <f>C196</f>
        <v>16100</v>
      </c>
      <c r="D195" s="50">
        <f>D196</f>
        <v>9385.2</v>
      </c>
    </row>
    <row r="196" spans="1:4" ht="15" customHeight="1">
      <c r="A196" s="9" t="s">
        <v>152</v>
      </c>
      <c r="B196" s="12" t="s">
        <v>45</v>
      </c>
      <c r="C196" s="50">
        <v>16100</v>
      </c>
      <c r="D196" s="13">
        <v>9385.2</v>
      </c>
    </row>
    <row r="197" spans="1:4" ht="15" customHeight="1">
      <c r="A197" s="9" t="s">
        <v>591</v>
      </c>
      <c r="B197" s="39" t="s">
        <v>47</v>
      </c>
      <c r="C197" s="50">
        <f>SUM(C198)</f>
        <v>100</v>
      </c>
      <c r="D197" s="50">
        <f>SUM(D198)</f>
        <v>0</v>
      </c>
    </row>
    <row r="198" spans="1:4" ht="15" customHeight="1">
      <c r="A198" s="9" t="s">
        <v>592</v>
      </c>
      <c r="B198" s="7" t="s">
        <v>48</v>
      </c>
      <c r="C198" s="50">
        <v>100</v>
      </c>
      <c r="D198" s="13">
        <v>0</v>
      </c>
    </row>
    <row r="199" spans="1:4" ht="39" customHeight="1">
      <c r="A199" s="9" t="s">
        <v>563</v>
      </c>
      <c r="B199" s="92" t="s">
        <v>566</v>
      </c>
      <c r="C199" s="50">
        <f>C200</f>
        <v>5365.5</v>
      </c>
      <c r="D199" s="50">
        <f>D200</f>
        <v>0</v>
      </c>
    </row>
    <row r="200" spans="1:4" ht="15" customHeight="1">
      <c r="A200" s="9" t="s">
        <v>564</v>
      </c>
      <c r="B200" s="12" t="s">
        <v>40</v>
      </c>
      <c r="C200" s="50">
        <f>C201</f>
        <v>5365.5</v>
      </c>
      <c r="D200" s="50">
        <f>D201</f>
        <v>0</v>
      </c>
    </row>
    <row r="201" spans="1:4" ht="15" customHeight="1">
      <c r="A201" s="9" t="s">
        <v>565</v>
      </c>
      <c r="B201" s="12" t="s">
        <v>45</v>
      </c>
      <c r="C201" s="50">
        <v>5365.5</v>
      </c>
      <c r="D201" s="13">
        <v>0</v>
      </c>
    </row>
    <row r="202" spans="1:4" ht="39.75" customHeight="1" hidden="1">
      <c r="A202" s="9" t="s">
        <v>421</v>
      </c>
      <c r="B202" s="76" t="s">
        <v>425</v>
      </c>
      <c r="C202" s="50">
        <f aca="true" t="shared" si="8" ref="C202:D204">C203</f>
        <v>0</v>
      </c>
      <c r="D202" s="50">
        <f t="shared" si="8"/>
        <v>0</v>
      </c>
    </row>
    <row r="203" spans="1:4" ht="24.75" customHeight="1" hidden="1">
      <c r="A203" s="9" t="s">
        <v>422</v>
      </c>
      <c r="B203" s="77" t="s">
        <v>102</v>
      </c>
      <c r="C203" s="50">
        <f t="shared" si="8"/>
        <v>0</v>
      </c>
      <c r="D203" s="50">
        <f t="shared" si="8"/>
        <v>0</v>
      </c>
    </row>
    <row r="204" spans="1:4" ht="15" customHeight="1" hidden="1">
      <c r="A204" s="9" t="s">
        <v>423</v>
      </c>
      <c r="B204" s="12" t="s">
        <v>40</v>
      </c>
      <c r="C204" s="50">
        <f t="shared" si="8"/>
        <v>0</v>
      </c>
      <c r="D204" s="50">
        <f t="shared" si="8"/>
        <v>0</v>
      </c>
    </row>
    <row r="205" spans="1:4" ht="15" customHeight="1" hidden="1">
      <c r="A205" s="9" t="s">
        <v>424</v>
      </c>
      <c r="B205" s="12" t="s">
        <v>45</v>
      </c>
      <c r="C205" s="50">
        <v>0</v>
      </c>
      <c r="D205" s="13">
        <v>0</v>
      </c>
    </row>
    <row r="206" spans="1:4" ht="27" customHeight="1">
      <c r="A206" s="9" t="s">
        <v>153</v>
      </c>
      <c r="B206" s="76" t="s">
        <v>336</v>
      </c>
      <c r="C206" s="50">
        <f aca="true" t="shared" si="9" ref="C206:D208">C207</f>
        <v>941</v>
      </c>
      <c r="D206" s="50">
        <f t="shared" si="9"/>
        <v>98.9</v>
      </c>
    </row>
    <row r="207" spans="1:4" ht="24.75" customHeight="1">
      <c r="A207" s="9" t="s">
        <v>154</v>
      </c>
      <c r="B207" s="77" t="s">
        <v>102</v>
      </c>
      <c r="C207" s="50">
        <f>C208+C210</f>
        <v>941</v>
      </c>
      <c r="D207" s="50">
        <f>D208+D210</f>
        <v>98.9</v>
      </c>
    </row>
    <row r="208" spans="1:4" ht="15" customHeight="1">
      <c r="A208" s="9" t="s">
        <v>155</v>
      </c>
      <c r="B208" s="12" t="s">
        <v>40</v>
      </c>
      <c r="C208" s="50">
        <f t="shared" si="9"/>
        <v>115</v>
      </c>
      <c r="D208" s="50">
        <f t="shared" si="9"/>
        <v>0</v>
      </c>
    </row>
    <row r="209" spans="1:4" ht="15" customHeight="1">
      <c r="A209" s="9" t="s">
        <v>156</v>
      </c>
      <c r="B209" s="12" t="s">
        <v>45</v>
      </c>
      <c r="C209" s="50">
        <v>115</v>
      </c>
      <c r="D209" s="13">
        <v>0</v>
      </c>
    </row>
    <row r="210" spans="1:4" ht="15" customHeight="1">
      <c r="A210" s="9" t="s">
        <v>427</v>
      </c>
      <c r="B210" s="39" t="s">
        <v>47</v>
      </c>
      <c r="C210" s="36">
        <f>C211</f>
        <v>826</v>
      </c>
      <c r="D210" s="36">
        <f>D211</f>
        <v>98.9</v>
      </c>
    </row>
    <row r="211" spans="1:4" ht="15" customHeight="1">
      <c r="A211" s="9" t="s">
        <v>428</v>
      </c>
      <c r="B211" s="7" t="s">
        <v>48</v>
      </c>
      <c r="C211" s="36">
        <v>826</v>
      </c>
      <c r="D211" s="40">
        <v>98.9</v>
      </c>
    </row>
    <row r="212" spans="1:4" ht="42.75" customHeight="1">
      <c r="A212" s="9" t="s">
        <v>157</v>
      </c>
      <c r="B212" s="76" t="s">
        <v>158</v>
      </c>
      <c r="C212" s="50">
        <f>C213</f>
        <v>594</v>
      </c>
      <c r="D212" s="50">
        <f>D213</f>
        <v>284.5</v>
      </c>
    </row>
    <row r="213" spans="1:4" ht="26.25" customHeight="1">
      <c r="A213" s="9" t="s">
        <v>159</v>
      </c>
      <c r="B213" s="77" t="s">
        <v>102</v>
      </c>
      <c r="C213" s="50">
        <f>C214+C216</f>
        <v>594</v>
      </c>
      <c r="D213" s="50">
        <f>D214+D216</f>
        <v>284.5</v>
      </c>
    </row>
    <row r="214" spans="1:4" ht="15" customHeight="1">
      <c r="A214" s="9" t="s">
        <v>160</v>
      </c>
      <c r="B214" s="12" t="s">
        <v>40</v>
      </c>
      <c r="C214" s="50">
        <f>C215</f>
        <v>9</v>
      </c>
      <c r="D214" s="50">
        <f>D215</f>
        <v>0</v>
      </c>
    </row>
    <row r="215" spans="1:4" ht="15" customHeight="1">
      <c r="A215" s="9" t="s">
        <v>578</v>
      </c>
      <c r="B215" s="91" t="s">
        <v>44</v>
      </c>
      <c r="C215" s="50">
        <v>9</v>
      </c>
      <c r="D215" s="13">
        <v>0</v>
      </c>
    </row>
    <row r="216" spans="1:4" ht="15" customHeight="1">
      <c r="A216" s="9" t="s">
        <v>161</v>
      </c>
      <c r="B216" s="39" t="s">
        <v>47</v>
      </c>
      <c r="C216" s="50">
        <f>C217</f>
        <v>585</v>
      </c>
      <c r="D216" s="50">
        <f>D217</f>
        <v>284.5</v>
      </c>
    </row>
    <row r="217" spans="1:4" ht="15" customHeight="1">
      <c r="A217" s="9" t="s">
        <v>162</v>
      </c>
      <c r="B217" s="12" t="s">
        <v>48</v>
      </c>
      <c r="C217" s="50">
        <v>585</v>
      </c>
      <c r="D217" s="13">
        <v>284.5</v>
      </c>
    </row>
    <row r="218" spans="1:4" ht="27" customHeight="1">
      <c r="A218" s="9" t="s">
        <v>163</v>
      </c>
      <c r="B218" s="76" t="s">
        <v>164</v>
      </c>
      <c r="C218" s="50">
        <f>C219+C224</f>
        <v>2932.6</v>
      </c>
      <c r="D218" s="50">
        <f>D219+D224</f>
        <v>1177.6999999999998</v>
      </c>
    </row>
    <row r="219" spans="1:4" ht="27" customHeight="1">
      <c r="A219" s="9" t="s">
        <v>165</v>
      </c>
      <c r="B219" s="77" t="s">
        <v>102</v>
      </c>
      <c r="C219" s="50">
        <f>C220+C222</f>
        <v>1657.6</v>
      </c>
      <c r="D219" s="50">
        <f>D220+D222</f>
        <v>1177.6999999999998</v>
      </c>
    </row>
    <row r="220" spans="1:4" ht="15" customHeight="1">
      <c r="A220" s="9" t="s">
        <v>166</v>
      </c>
      <c r="B220" s="12" t="s">
        <v>40</v>
      </c>
      <c r="C220" s="50">
        <f>C221</f>
        <v>149</v>
      </c>
      <c r="D220" s="50">
        <f>D221</f>
        <v>99.6</v>
      </c>
    </row>
    <row r="221" spans="1:4" ht="15" customHeight="1">
      <c r="A221" s="9" t="s">
        <v>167</v>
      </c>
      <c r="B221" s="12" t="s">
        <v>45</v>
      </c>
      <c r="C221" s="50">
        <v>149</v>
      </c>
      <c r="D221" s="13">
        <v>99.6</v>
      </c>
    </row>
    <row r="222" spans="1:4" ht="15" customHeight="1">
      <c r="A222" s="9" t="s">
        <v>402</v>
      </c>
      <c r="B222" s="39" t="s">
        <v>47</v>
      </c>
      <c r="C222" s="50">
        <f>C223</f>
        <v>1508.6</v>
      </c>
      <c r="D222" s="50">
        <f>D223</f>
        <v>1078.1</v>
      </c>
    </row>
    <row r="223" spans="1:4" ht="15" customHeight="1">
      <c r="A223" s="9" t="s">
        <v>403</v>
      </c>
      <c r="B223" s="12" t="s">
        <v>48</v>
      </c>
      <c r="C223" s="50">
        <v>1508.6</v>
      </c>
      <c r="D223" s="13">
        <v>1078.1</v>
      </c>
    </row>
    <row r="224" spans="1:4" ht="36.75" customHeight="1">
      <c r="A224" s="9" t="s">
        <v>654</v>
      </c>
      <c r="B224" s="92" t="s">
        <v>566</v>
      </c>
      <c r="C224" s="50">
        <f>SUM(C225)</f>
        <v>1275</v>
      </c>
      <c r="D224" s="50">
        <f>SUM(D225)</f>
        <v>0</v>
      </c>
    </row>
    <row r="225" spans="1:4" ht="15" customHeight="1">
      <c r="A225" s="9" t="s">
        <v>655</v>
      </c>
      <c r="B225" s="12" t="s">
        <v>47</v>
      </c>
      <c r="C225" s="50">
        <f>SUM(C226)</f>
        <v>1275</v>
      </c>
      <c r="D225" s="50">
        <f>SUM(D226)</f>
        <v>0</v>
      </c>
    </row>
    <row r="226" spans="1:4" ht="15" customHeight="1">
      <c r="A226" s="9" t="s">
        <v>656</v>
      </c>
      <c r="B226" s="12" t="s">
        <v>48</v>
      </c>
      <c r="C226" s="50">
        <v>1275</v>
      </c>
      <c r="D226" s="13">
        <v>0</v>
      </c>
    </row>
    <row r="227" spans="1:4" ht="25.5" customHeight="1">
      <c r="A227" s="9" t="s">
        <v>168</v>
      </c>
      <c r="B227" s="33" t="s">
        <v>337</v>
      </c>
      <c r="C227" s="50">
        <f>C232+C236+C228</f>
        <v>330</v>
      </c>
      <c r="D227" s="50">
        <f>D232+D236+D228</f>
        <v>174.7</v>
      </c>
    </row>
    <row r="228" spans="1:4" ht="27" customHeight="1" hidden="1">
      <c r="A228" s="9" t="s">
        <v>405</v>
      </c>
      <c r="B228" s="76" t="s">
        <v>404</v>
      </c>
      <c r="C228" s="50">
        <f aca="true" t="shared" si="10" ref="C228:D230">C229</f>
        <v>0</v>
      </c>
      <c r="D228" s="50">
        <f t="shared" si="10"/>
        <v>0</v>
      </c>
    </row>
    <row r="229" spans="1:4" ht="27" customHeight="1" hidden="1">
      <c r="A229" s="9" t="s">
        <v>406</v>
      </c>
      <c r="B229" s="77" t="s">
        <v>102</v>
      </c>
      <c r="C229" s="50">
        <f t="shared" si="10"/>
        <v>0</v>
      </c>
      <c r="D229" s="50">
        <f t="shared" si="10"/>
        <v>0</v>
      </c>
    </row>
    <row r="230" spans="1:4" ht="14.25" customHeight="1" hidden="1">
      <c r="A230" s="9" t="s">
        <v>407</v>
      </c>
      <c r="B230" s="12" t="s">
        <v>40</v>
      </c>
      <c r="C230" s="50">
        <f t="shared" si="10"/>
        <v>0</v>
      </c>
      <c r="D230" s="50">
        <f t="shared" si="10"/>
        <v>0</v>
      </c>
    </row>
    <row r="231" spans="1:4" ht="13.5" customHeight="1" hidden="1">
      <c r="A231" s="9" t="s">
        <v>408</v>
      </c>
      <c r="B231" s="12" t="s">
        <v>45</v>
      </c>
      <c r="C231" s="50">
        <v>0</v>
      </c>
      <c r="D231" s="13">
        <v>0</v>
      </c>
    </row>
    <row r="232" spans="1:4" ht="27" customHeight="1">
      <c r="A232" s="9" t="s">
        <v>169</v>
      </c>
      <c r="B232" s="76" t="s">
        <v>170</v>
      </c>
      <c r="C232" s="50">
        <f aca="true" t="shared" si="11" ref="C232:D234">C233</f>
        <v>150</v>
      </c>
      <c r="D232" s="50">
        <f t="shared" si="11"/>
        <v>84.7</v>
      </c>
    </row>
    <row r="233" spans="1:4" ht="27" customHeight="1">
      <c r="A233" s="9" t="s">
        <v>171</v>
      </c>
      <c r="B233" s="77" t="s">
        <v>102</v>
      </c>
      <c r="C233" s="50">
        <f t="shared" si="11"/>
        <v>150</v>
      </c>
      <c r="D233" s="50">
        <f t="shared" si="11"/>
        <v>84.7</v>
      </c>
    </row>
    <row r="234" spans="1:4" ht="14.25" customHeight="1">
      <c r="A234" s="9" t="s">
        <v>172</v>
      </c>
      <c r="B234" s="12" t="s">
        <v>40</v>
      </c>
      <c r="C234" s="50">
        <f t="shared" si="11"/>
        <v>150</v>
      </c>
      <c r="D234" s="50">
        <f t="shared" si="11"/>
        <v>84.7</v>
      </c>
    </row>
    <row r="235" spans="1:4" ht="13.5" customHeight="1">
      <c r="A235" s="9" t="s">
        <v>173</v>
      </c>
      <c r="B235" s="12" t="s">
        <v>45</v>
      </c>
      <c r="C235" s="50">
        <v>150</v>
      </c>
      <c r="D235" s="13">
        <v>84.7</v>
      </c>
    </row>
    <row r="236" spans="1:4" ht="26.25" customHeight="1">
      <c r="A236" s="9" t="s">
        <v>174</v>
      </c>
      <c r="B236" s="76" t="s">
        <v>175</v>
      </c>
      <c r="C236" s="50">
        <f aca="true" t="shared" si="12" ref="C236:D238">C237</f>
        <v>180</v>
      </c>
      <c r="D236" s="50">
        <f t="shared" si="12"/>
        <v>90</v>
      </c>
    </row>
    <row r="237" spans="1:4" ht="27.75" customHeight="1">
      <c r="A237" s="9" t="s">
        <v>176</v>
      </c>
      <c r="B237" s="77" t="s">
        <v>102</v>
      </c>
      <c r="C237" s="50">
        <f t="shared" si="12"/>
        <v>180</v>
      </c>
      <c r="D237" s="50">
        <f t="shared" si="12"/>
        <v>90</v>
      </c>
    </row>
    <row r="238" spans="1:4" ht="14.25" customHeight="1">
      <c r="A238" s="9" t="s">
        <v>177</v>
      </c>
      <c r="B238" s="12" t="s">
        <v>40</v>
      </c>
      <c r="C238" s="50">
        <f t="shared" si="12"/>
        <v>180</v>
      </c>
      <c r="D238" s="50">
        <f t="shared" si="12"/>
        <v>90</v>
      </c>
    </row>
    <row r="239" spans="1:4" ht="12.75">
      <c r="A239" s="9" t="s">
        <v>178</v>
      </c>
      <c r="B239" s="12" t="s">
        <v>45</v>
      </c>
      <c r="C239" s="50">
        <v>180</v>
      </c>
      <c r="D239" s="13">
        <v>90</v>
      </c>
    </row>
    <row r="240" spans="1:4" ht="24.75" customHeight="1">
      <c r="A240" s="9" t="s">
        <v>179</v>
      </c>
      <c r="B240" s="33" t="s">
        <v>180</v>
      </c>
      <c r="C240" s="50">
        <f>C241+C245</f>
        <v>3324</v>
      </c>
      <c r="D240" s="50">
        <f>D241+D245</f>
        <v>3127.1</v>
      </c>
    </row>
    <row r="241" spans="1:4" ht="28.5" customHeight="1" hidden="1">
      <c r="A241" s="9" t="s">
        <v>181</v>
      </c>
      <c r="B241" s="76" t="s">
        <v>338</v>
      </c>
      <c r="C241" s="50">
        <f aca="true" t="shared" si="13" ref="C241:D243">C242</f>
        <v>0</v>
      </c>
      <c r="D241" s="50">
        <f t="shared" si="13"/>
        <v>0</v>
      </c>
    </row>
    <row r="242" spans="1:4" ht="26.25" customHeight="1" hidden="1">
      <c r="A242" s="9" t="s">
        <v>183</v>
      </c>
      <c r="B242" s="77" t="s">
        <v>102</v>
      </c>
      <c r="C242" s="50">
        <f t="shared" si="13"/>
        <v>0</v>
      </c>
      <c r="D242" s="50">
        <f t="shared" si="13"/>
        <v>0</v>
      </c>
    </row>
    <row r="243" spans="1:4" ht="14.25" customHeight="1" hidden="1">
      <c r="A243" s="9" t="s">
        <v>184</v>
      </c>
      <c r="B243" s="63" t="s">
        <v>40</v>
      </c>
      <c r="C243" s="50">
        <f t="shared" si="13"/>
        <v>0</v>
      </c>
      <c r="D243" s="50">
        <f t="shared" si="13"/>
        <v>0</v>
      </c>
    </row>
    <row r="244" spans="1:4" ht="14.25" customHeight="1" hidden="1">
      <c r="A244" s="9" t="s">
        <v>185</v>
      </c>
      <c r="B244" s="63" t="s">
        <v>45</v>
      </c>
      <c r="C244" s="50">
        <v>0</v>
      </c>
      <c r="D244" s="50">
        <v>0</v>
      </c>
    </row>
    <row r="245" spans="1:4" ht="66.75" customHeight="1">
      <c r="A245" s="9" t="s">
        <v>339</v>
      </c>
      <c r="B245" s="76" t="s">
        <v>182</v>
      </c>
      <c r="C245" s="50">
        <f aca="true" t="shared" si="14" ref="C245:D247">C246</f>
        <v>3324</v>
      </c>
      <c r="D245" s="50">
        <f t="shared" si="14"/>
        <v>3127.1</v>
      </c>
    </row>
    <row r="246" spans="1:4" ht="26.25" customHeight="1">
      <c r="A246" s="9" t="s">
        <v>340</v>
      </c>
      <c r="B246" s="77" t="s">
        <v>102</v>
      </c>
      <c r="C246" s="50">
        <f t="shared" si="14"/>
        <v>3324</v>
      </c>
      <c r="D246" s="50">
        <f t="shared" si="14"/>
        <v>3127.1</v>
      </c>
    </row>
    <row r="247" spans="1:4" ht="15" customHeight="1">
      <c r="A247" s="9" t="s">
        <v>341</v>
      </c>
      <c r="B247" s="12" t="s">
        <v>40</v>
      </c>
      <c r="C247" s="50">
        <f t="shared" si="14"/>
        <v>3324</v>
      </c>
      <c r="D247" s="50">
        <f t="shared" si="14"/>
        <v>3127.1</v>
      </c>
    </row>
    <row r="248" spans="1:4" ht="15.75" customHeight="1">
      <c r="A248" s="9" t="s">
        <v>342</v>
      </c>
      <c r="B248" s="12" t="s">
        <v>45</v>
      </c>
      <c r="C248" s="50">
        <v>3324</v>
      </c>
      <c r="D248" s="13">
        <v>3127.1</v>
      </c>
    </row>
    <row r="249" spans="1:4" ht="12.75">
      <c r="A249" s="9" t="s">
        <v>186</v>
      </c>
      <c r="B249" s="33" t="s">
        <v>187</v>
      </c>
      <c r="C249" s="50">
        <f>C250+C260</f>
        <v>9319.1</v>
      </c>
      <c r="D249" s="50">
        <f>D250+D260</f>
        <v>235</v>
      </c>
    </row>
    <row r="250" spans="1:4" ht="13.5">
      <c r="A250" s="9" t="s">
        <v>188</v>
      </c>
      <c r="B250" s="76" t="s">
        <v>189</v>
      </c>
      <c r="C250" s="50">
        <f>C251+C257</f>
        <v>8633.1</v>
      </c>
      <c r="D250" s="50">
        <f>D251+D257</f>
        <v>150</v>
      </c>
    </row>
    <row r="251" spans="1:4" ht="27.75" customHeight="1">
      <c r="A251" s="9" t="s">
        <v>190</v>
      </c>
      <c r="B251" s="77" t="s">
        <v>102</v>
      </c>
      <c r="C251" s="50">
        <f>C252+C255</f>
        <v>5273.6</v>
      </c>
      <c r="D251" s="50">
        <f>D252+D255</f>
        <v>150</v>
      </c>
    </row>
    <row r="252" spans="1:4" ht="15.75" customHeight="1">
      <c r="A252" s="9" t="s">
        <v>191</v>
      </c>
      <c r="B252" s="12" t="s">
        <v>40</v>
      </c>
      <c r="C252" s="50">
        <f>C254+C253</f>
        <v>1192</v>
      </c>
      <c r="D252" s="50">
        <f>D254+D253</f>
        <v>150</v>
      </c>
    </row>
    <row r="253" spans="1:4" ht="15.75" customHeight="1" hidden="1">
      <c r="A253" s="9" t="s">
        <v>437</v>
      </c>
      <c r="B253" s="12" t="s">
        <v>438</v>
      </c>
      <c r="C253" s="50">
        <v>0</v>
      </c>
      <c r="D253" s="50">
        <v>0</v>
      </c>
    </row>
    <row r="254" spans="1:4" ht="15.75" customHeight="1">
      <c r="A254" s="9" t="s">
        <v>192</v>
      </c>
      <c r="B254" s="12" t="s">
        <v>45</v>
      </c>
      <c r="C254" s="50">
        <v>1192</v>
      </c>
      <c r="D254" s="13">
        <v>150</v>
      </c>
    </row>
    <row r="255" spans="1:4" ht="15.75" customHeight="1">
      <c r="A255" s="9" t="s">
        <v>193</v>
      </c>
      <c r="B255" s="39" t="s">
        <v>47</v>
      </c>
      <c r="C255" s="50">
        <f>C256</f>
        <v>4081.6</v>
      </c>
      <c r="D255" s="50">
        <f>D256</f>
        <v>0</v>
      </c>
    </row>
    <row r="256" spans="1:4" ht="12.75">
      <c r="A256" s="9" t="s">
        <v>194</v>
      </c>
      <c r="B256" s="12" t="s">
        <v>48</v>
      </c>
      <c r="C256" s="50">
        <v>4081.6</v>
      </c>
      <c r="D256" s="13">
        <v>0</v>
      </c>
    </row>
    <row r="257" spans="1:4" ht="38.25">
      <c r="A257" s="9" t="s">
        <v>657</v>
      </c>
      <c r="B257" s="92" t="s">
        <v>566</v>
      </c>
      <c r="C257" s="50">
        <f>SUM(C258)</f>
        <v>3359.5</v>
      </c>
      <c r="D257" s="50">
        <f>SUM(D258)</f>
        <v>0</v>
      </c>
    </row>
    <row r="258" spans="1:4" ht="12.75">
      <c r="A258" s="9" t="s">
        <v>658</v>
      </c>
      <c r="B258" s="12" t="s">
        <v>47</v>
      </c>
      <c r="C258" s="50">
        <f>SUM(C259)</f>
        <v>3359.5</v>
      </c>
      <c r="D258" s="50">
        <f>SUM(D259)</f>
        <v>0</v>
      </c>
    </row>
    <row r="259" spans="1:4" ht="12.75">
      <c r="A259" s="9" t="s">
        <v>659</v>
      </c>
      <c r="B259" s="12" t="s">
        <v>48</v>
      </c>
      <c r="C259" s="50">
        <v>3359.5</v>
      </c>
      <c r="D259" s="13">
        <v>0</v>
      </c>
    </row>
    <row r="260" spans="1:4" ht="40.5" customHeight="1">
      <c r="A260" s="9" t="s">
        <v>195</v>
      </c>
      <c r="B260" s="76" t="s">
        <v>196</v>
      </c>
      <c r="C260" s="50">
        <f aca="true" t="shared" si="15" ref="C260:D262">C261</f>
        <v>686</v>
      </c>
      <c r="D260" s="50">
        <f t="shared" si="15"/>
        <v>85</v>
      </c>
    </row>
    <row r="261" spans="1:4" ht="26.25" customHeight="1">
      <c r="A261" s="9" t="s">
        <v>197</v>
      </c>
      <c r="B261" s="77" t="s">
        <v>102</v>
      </c>
      <c r="C261" s="50">
        <f>C262+C264</f>
        <v>686</v>
      </c>
      <c r="D261" s="50">
        <f>D262+D264</f>
        <v>85</v>
      </c>
    </row>
    <row r="262" spans="1:4" ht="16.5" customHeight="1">
      <c r="A262" s="9" t="s">
        <v>198</v>
      </c>
      <c r="B262" s="12" t="s">
        <v>40</v>
      </c>
      <c r="C262" s="50">
        <f t="shared" si="15"/>
        <v>686</v>
      </c>
      <c r="D262" s="50">
        <f t="shared" si="15"/>
        <v>85</v>
      </c>
    </row>
    <row r="263" spans="1:4" ht="12.75">
      <c r="A263" s="9" t="s">
        <v>199</v>
      </c>
      <c r="B263" s="12" t="s">
        <v>45</v>
      </c>
      <c r="C263" s="50">
        <v>686</v>
      </c>
      <c r="D263" s="13">
        <v>85</v>
      </c>
    </row>
    <row r="264" spans="1:4" ht="15.75" customHeight="1" hidden="1">
      <c r="A264" s="9" t="s">
        <v>409</v>
      </c>
      <c r="B264" s="39" t="s">
        <v>47</v>
      </c>
      <c r="C264" s="50">
        <f>C265+C266</f>
        <v>0</v>
      </c>
      <c r="D264" s="50">
        <f>D265+D266</f>
        <v>0</v>
      </c>
    </row>
    <row r="265" spans="1:4" ht="12.75" hidden="1">
      <c r="A265" s="9" t="s">
        <v>410</v>
      </c>
      <c r="B265" s="12" t="s">
        <v>48</v>
      </c>
      <c r="C265" s="50">
        <v>0</v>
      </c>
      <c r="D265" s="13">
        <v>0</v>
      </c>
    </row>
    <row r="266" spans="1:4" ht="12.75" hidden="1">
      <c r="A266" s="9" t="s">
        <v>411</v>
      </c>
      <c r="B266" s="7" t="s">
        <v>49</v>
      </c>
      <c r="C266" s="50">
        <v>0</v>
      </c>
      <c r="D266" s="13">
        <v>0</v>
      </c>
    </row>
    <row r="267" spans="1:4" ht="12.75" hidden="1">
      <c r="A267" s="9" t="s">
        <v>347</v>
      </c>
      <c r="B267" s="33" t="s">
        <v>343</v>
      </c>
      <c r="C267" s="50">
        <f aca="true" t="shared" si="16" ref="C267:D271">C268</f>
        <v>0</v>
      </c>
      <c r="D267" s="50">
        <f t="shared" si="16"/>
        <v>0</v>
      </c>
    </row>
    <row r="268" spans="1:4" ht="12.75" hidden="1">
      <c r="A268" s="9" t="s">
        <v>346</v>
      </c>
      <c r="B268" s="33" t="s">
        <v>344</v>
      </c>
      <c r="C268" s="50">
        <f t="shared" si="16"/>
        <v>0</v>
      </c>
      <c r="D268" s="50">
        <f t="shared" si="16"/>
        <v>0</v>
      </c>
    </row>
    <row r="269" spans="1:4" ht="27" hidden="1">
      <c r="A269" s="9" t="s">
        <v>348</v>
      </c>
      <c r="B269" s="76" t="s">
        <v>345</v>
      </c>
      <c r="C269" s="50">
        <f t="shared" si="16"/>
        <v>0</v>
      </c>
      <c r="D269" s="50">
        <f t="shared" si="16"/>
        <v>0</v>
      </c>
    </row>
    <row r="270" spans="1:4" ht="25.5" hidden="1">
      <c r="A270" s="9" t="s">
        <v>349</v>
      </c>
      <c r="B270" s="77" t="s">
        <v>102</v>
      </c>
      <c r="C270" s="50">
        <f t="shared" si="16"/>
        <v>0</v>
      </c>
      <c r="D270" s="50">
        <f t="shared" si="16"/>
        <v>0</v>
      </c>
    </row>
    <row r="271" spans="1:4" ht="12.75" hidden="1">
      <c r="A271" s="9" t="s">
        <v>350</v>
      </c>
      <c r="B271" s="63" t="s">
        <v>40</v>
      </c>
      <c r="C271" s="50">
        <f t="shared" si="16"/>
        <v>0</v>
      </c>
      <c r="D271" s="50">
        <f t="shared" si="16"/>
        <v>0</v>
      </c>
    </row>
    <row r="272" spans="1:4" ht="12.75" hidden="1">
      <c r="A272" s="9" t="s">
        <v>351</v>
      </c>
      <c r="B272" s="63" t="s">
        <v>45</v>
      </c>
      <c r="C272" s="50">
        <v>0</v>
      </c>
      <c r="D272" s="13">
        <v>0</v>
      </c>
    </row>
    <row r="273" spans="1:4" ht="15.75" customHeight="1">
      <c r="A273" s="9" t="s">
        <v>200</v>
      </c>
      <c r="B273" s="93" t="s">
        <v>54</v>
      </c>
      <c r="C273" s="44">
        <f>C274</f>
        <v>1248</v>
      </c>
      <c r="D273" s="44">
        <f>D274</f>
        <v>486.9</v>
      </c>
    </row>
    <row r="274" spans="1:4" ht="15.75" customHeight="1">
      <c r="A274" s="9" t="s">
        <v>201</v>
      </c>
      <c r="B274" s="93" t="s">
        <v>17</v>
      </c>
      <c r="C274" s="44">
        <f>C276+C279</f>
        <v>1248</v>
      </c>
      <c r="D274" s="44">
        <f>D276+D279</f>
        <v>486.9</v>
      </c>
    </row>
    <row r="275" spans="1:4" ht="41.25" customHeight="1">
      <c r="A275" s="9" t="s">
        <v>202</v>
      </c>
      <c r="B275" s="76" t="s">
        <v>63</v>
      </c>
      <c r="C275" s="36">
        <f>C277</f>
        <v>198</v>
      </c>
      <c r="D275" s="36">
        <f>D277</f>
        <v>198</v>
      </c>
    </row>
    <row r="276" spans="1:4" ht="27" customHeight="1">
      <c r="A276" s="9" t="s">
        <v>203</v>
      </c>
      <c r="B276" s="77" t="s">
        <v>102</v>
      </c>
      <c r="C276" s="36">
        <f>C277</f>
        <v>198</v>
      </c>
      <c r="D276" s="36">
        <f>D277</f>
        <v>198</v>
      </c>
    </row>
    <row r="277" spans="1:4" ht="12.75">
      <c r="A277" s="9" t="s">
        <v>204</v>
      </c>
      <c r="B277" s="12" t="s">
        <v>40</v>
      </c>
      <c r="C277" s="36">
        <f>C278</f>
        <v>198</v>
      </c>
      <c r="D277" s="36">
        <f>D278</f>
        <v>198</v>
      </c>
    </row>
    <row r="278" spans="1:4" ht="15.75" customHeight="1">
      <c r="A278" s="9" t="s">
        <v>205</v>
      </c>
      <c r="B278" s="12" t="s">
        <v>45</v>
      </c>
      <c r="C278" s="36">
        <v>198</v>
      </c>
      <c r="D278" s="40">
        <v>198</v>
      </c>
    </row>
    <row r="279" spans="1:4" ht="40.5" customHeight="1">
      <c r="A279" s="9" t="s">
        <v>206</v>
      </c>
      <c r="B279" s="76" t="s">
        <v>207</v>
      </c>
      <c r="C279" s="36">
        <f>C280</f>
        <v>1050</v>
      </c>
      <c r="D279" s="36">
        <f>D280</f>
        <v>288.9</v>
      </c>
    </row>
    <row r="280" spans="1:4" ht="27" customHeight="1">
      <c r="A280" s="9" t="s">
        <v>208</v>
      </c>
      <c r="B280" s="77" t="s">
        <v>102</v>
      </c>
      <c r="C280" s="36">
        <f>C281+C284+C283</f>
        <v>1050</v>
      </c>
      <c r="D280" s="36">
        <f>D281+D284+D283</f>
        <v>288.9</v>
      </c>
    </row>
    <row r="281" spans="1:4" ht="15.75" customHeight="1">
      <c r="A281" s="9" t="s">
        <v>209</v>
      </c>
      <c r="B281" s="12" t="s">
        <v>40</v>
      </c>
      <c r="C281" s="36">
        <f>C282</f>
        <v>1030</v>
      </c>
      <c r="D281" s="36">
        <f>D282</f>
        <v>288.9</v>
      </c>
    </row>
    <row r="282" spans="1:4" ht="15.75" customHeight="1">
      <c r="A282" s="9" t="s">
        <v>210</v>
      </c>
      <c r="B282" s="12" t="s">
        <v>45</v>
      </c>
      <c r="C282" s="36">
        <v>1030</v>
      </c>
      <c r="D282" s="40">
        <v>288.9</v>
      </c>
    </row>
    <row r="283" spans="1:4" ht="15.75" customHeight="1">
      <c r="A283" s="9" t="s">
        <v>442</v>
      </c>
      <c r="B283" s="12" t="s">
        <v>46</v>
      </c>
      <c r="C283" s="36">
        <v>20</v>
      </c>
      <c r="D283" s="40">
        <v>0</v>
      </c>
    </row>
    <row r="284" spans="1:4" ht="12.75" hidden="1">
      <c r="A284" s="9" t="s">
        <v>211</v>
      </c>
      <c r="B284" s="39" t="s">
        <v>47</v>
      </c>
      <c r="C284" s="36">
        <f>C285</f>
        <v>0</v>
      </c>
      <c r="D284" s="36">
        <f>D285</f>
        <v>0</v>
      </c>
    </row>
    <row r="285" spans="1:4" ht="12.75" hidden="1">
      <c r="A285" s="9" t="s">
        <v>212</v>
      </c>
      <c r="B285" s="12" t="s">
        <v>49</v>
      </c>
      <c r="C285" s="36">
        <v>0</v>
      </c>
      <c r="D285" s="40">
        <v>0</v>
      </c>
    </row>
    <row r="286" spans="1:4" ht="12.75">
      <c r="A286" s="58" t="s">
        <v>213</v>
      </c>
      <c r="B286" s="93" t="s">
        <v>547</v>
      </c>
      <c r="C286" s="44">
        <f aca="true" t="shared" si="17" ref="C286:D288">C287</f>
        <v>460</v>
      </c>
      <c r="D286" s="44">
        <f t="shared" si="17"/>
        <v>256.6</v>
      </c>
    </row>
    <row r="287" spans="1:4" ht="12.75">
      <c r="A287" s="58" t="s">
        <v>214</v>
      </c>
      <c r="B287" s="93" t="s">
        <v>18</v>
      </c>
      <c r="C287" s="44">
        <f t="shared" si="17"/>
        <v>460</v>
      </c>
      <c r="D287" s="44">
        <f t="shared" si="17"/>
        <v>256.6</v>
      </c>
    </row>
    <row r="288" spans="1:4" ht="40.5">
      <c r="A288" s="58" t="s">
        <v>215</v>
      </c>
      <c r="B288" s="76" t="s">
        <v>216</v>
      </c>
      <c r="C288" s="36">
        <f t="shared" si="17"/>
        <v>460</v>
      </c>
      <c r="D288" s="36">
        <f t="shared" si="17"/>
        <v>256.6</v>
      </c>
    </row>
    <row r="289" spans="1:4" ht="25.5">
      <c r="A289" s="58" t="s">
        <v>217</v>
      </c>
      <c r="B289" s="77" t="s">
        <v>102</v>
      </c>
      <c r="C289" s="36">
        <f>C290+C292+C293</f>
        <v>460</v>
      </c>
      <c r="D289" s="36">
        <f>D290+D292+D293</f>
        <v>256.6</v>
      </c>
    </row>
    <row r="290" spans="1:4" ht="12.75">
      <c r="A290" s="58" t="s">
        <v>218</v>
      </c>
      <c r="B290" s="12" t="s">
        <v>40</v>
      </c>
      <c r="C290" s="36">
        <f>C291</f>
        <v>450</v>
      </c>
      <c r="D290" s="36">
        <f>D291</f>
        <v>256.6</v>
      </c>
    </row>
    <row r="291" spans="1:4" ht="12.75">
      <c r="A291" s="58" t="s">
        <v>219</v>
      </c>
      <c r="B291" s="12" t="s">
        <v>45</v>
      </c>
      <c r="C291" s="36">
        <v>450</v>
      </c>
      <c r="D291" s="40">
        <v>256.6</v>
      </c>
    </row>
    <row r="292" spans="1:4" ht="12.75">
      <c r="A292" s="58" t="s">
        <v>220</v>
      </c>
      <c r="B292" s="12" t="s">
        <v>50</v>
      </c>
      <c r="C292" s="36">
        <v>10</v>
      </c>
      <c r="D292" s="40">
        <v>0</v>
      </c>
    </row>
    <row r="293" spans="1:4" ht="12.75" hidden="1">
      <c r="A293" s="58" t="s">
        <v>274</v>
      </c>
      <c r="B293" s="39" t="s">
        <v>47</v>
      </c>
      <c r="C293" s="36">
        <f>C294</f>
        <v>0</v>
      </c>
      <c r="D293" s="36">
        <f>D294</f>
        <v>0</v>
      </c>
    </row>
    <row r="294" spans="1:4" ht="12.75" hidden="1">
      <c r="A294" s="58" t="s">
        <v>275</v>
      </c>
      <c r="B294" s="12" t="s">
        <v>49</v>
      </c>
      <c r="C294" s="36">
        <v>0</v>
      </c>
      <c r="D294" s="40">
        <v>0</v>
      </c>
    </row>
    <row r="295" spans="1:4" ht="12.75">
      <c r="A295" s="58" t="s">
        <v>225</v>
      </c>
      <c r="B295" s="93" t="s">
        <v>57</v>
      </c>
      <c r="C295" s="44">
        <f>C296</f>
        <v>8447.6</v>
      </c>
      <c r="D295" s="4" t="e">
        <f>D296</f>
        <v>#VALUE!</v>
      </c>
    </row>
    <row r="296" spans="1:4" ht="12.75">
      <c r="A296" s="58" t="s">
        <v>226</v>
      </c>
      <c r="B296" s="93" t="s">
        <v>227</v>
      </c>
      <c r="C296" s="44">
        <f>C297+C310</f>
        <v>8447.6</v>
      </c>
      <c r="D296" s="44" t="e">
        <f>D297+D310</f>
        <v>#VALUE!</v>
      </c>
    </row>
    <row r="297" spans="1:4" ht="27">
      <c r="A297" s="9" t="s">
        <v>502</v>
      </c>
      <c r="B297" s="76" t="s">
        <v>314</v>
      </c>
      <c r="C297" s="60">
        <f>C298</f>
        <v>1882.1</v>
      </c>
      <c r="D297" s="60" t="e">
        <f>D298</f>
        <v>#VALUE!</v>
      </c>
    </row>
    <row r="298" spans="1:4" ht="38.25">
      <c r="A298" s="9" t="s">
        <v>503</v>
      </c>
      <c r="B298" s="6" t="s">
        <v>117</v>
      </c>
      <c r="C298" s="41">
        <f>C299+C302+C307</f>
        <v>1882.1</v>
      </c>
      <c r="D298" s="41" t="e">
        <f>D299+D302+D307</f>
        <v>#VALUE!</v>
      </c>
    </row>
    <row r="299" spans="1:4" ht="12.75">
      <c r="A299" s="9" t="s">
        <v>504</v>
      </c>
      <c r="B299" s="7" t="s">
        <v>33</v>
      </c>
      <c r="C299" s="41">
        <f>C300+C301</f>
        <v>1754.1999999999998</v>
      </c>
      <c r="D299" s="41" t="e">
        <f>D300+D301</f>
        <v>#VALUE!</v>
      </c>
    </row>
    <row r="300" spans="1:4" ht="12.75">
      <c r="A300" s="9" t="s">
        <v>505</v>
      </c>
      <c r="B300" s="7" t="s">
        <v>36</v>
      </c>
      <c r="C300" s="41">
        <v>1347.3</v>
      </c>
      <c r="D300" s="49" t="s">
        <v>664</v>
      </c>
    </row>
    <row r="301" spans="1:4" ht="12.75">
      <c r="A301" s="9" t="s">
        <v>506</v>
      </c>
      <c r="B301" s="7" t="s">
        <v>37</v>
      </c>
      <c r="C301" s="41">
        <v>406.9</v>
      </c>
      <c r="D301" s="49" t="s">
        <v>665</v>
      </c>
    </row>
    <row r="302" spans="1:4" ht="12.75">
      <c r="A302" s="9" t="s">
        <v>507</v>
      </c>
      <c r="B302" s="34" t="s">
        <v>40</v>
      </c>
      <c r="C302" s="41">
        <f>C303+C304+C305+C306</f>
        <v>85.4</v>
      </c>
      <c r="D302" s="41">
        <f>D303+D304+D305+D306</f>
        <v>40964.3</v>
      </c>
    </row>
    <row r="303" spans="1:4" ht="12.75">
      <c r="A303" s="9" t="s">
        <v>508</v>
      </c>
      <c r="B303" s="7" t="s">
        <v>41</v>
      </c>
      <c r="C303" s="41">
        <v>6.6</v>
      </c>
      <c r="D303" s="49" t="s">
        <v>666</v>
      </c>
    </row>
    <row r="304" spans="1:4" ht="12.75">
      <c r="A304" s="9" t="s">
        <v>509</v>
      </c>
      <c r="B304" s="7" t="s">
        <v>42</v>
      </c>
      <c r="C304" s="41">
        <v>43.2</v>
      </c>
      <c r="D304" s="13">
        <v>29.5</v>
      </c>
    </row>
    <row r="305" spans="1:4" ht="12.75">
      <c r="A305" s="9" t="s">
        <v>510</v>
      </c>
      <c r="B305" s="7" t="s">
        <v>44</v>
      </c>
      <c r="C305" s="41">
        <v>30.5</v>
      </c>
      <c r="D305" s="13">
        <v>21.4</v>
      </c>
    </row>
    <row r="306" spans="1:4" ht="12.75">
      <c r="A306" s="9" t="s">
        <v>511</v>
      </c>
      <c r="B306" s="7" t="s">
        <v>45</v>
      </c>
      <c r="C306" s="41">
        <v>5.1</v>
      </c>
      <c r="D306" s="13">
        <v>2.4</v>
      </c>
    </row>
    <row r="307" spans="1:4" ht="12.75">
      <c r="A307" s="9" t="s">
        <v>512</v>
      </c>
      <c r="B307" s="34" t="s">
        <v>47</v>
      </c>
      <c r="C307" s="41">
        <f>C308+C309</f>
        <v>42.5</v>
      </c>
      <c r="D307" s="50">
        <f>D308+D309</f>
        <v>1.9</v>
      </c>
    </row>
    <row r="308" spans="1:4" ht="12.75">
      <c r="A308" s="9" t="s">
        <v>315</v>
      </c>
      <c r="B308" s="7" t="s">
        <v>48</v>
      </c>
      <c r="C308" s="50">
        <v>15</v>
      </c>
      <c r="D308" s="13">
        <v>0</v>
      </c>
    </row>
    <row r="309" spans="1:4" ht="12.75">
      <c r="A309" s="9" t="s">
        <v>513</v>
      </c>
      <c r="B309" s="7" t="s">
        <v>49</v>
      </c>
      <c r="C309" s="50">
        <v>27.5</v>
      </c>
      <c r="D309" s="13">
        <v>1.9</v>
      </c>
    </row>
    <row r="310" spans="1:4" ht="25.5">
      <c r="A310" s="58" t="s">
        <v>353</v>
      </c>
      <c r="B310" s="33" t="s">
        <v>444</v>
      </c>
      <c r="C310" s="57">
        <f>C311+C315</f>
        <v>6565.5</v>
      </c>
      <c r="D310" s="60">
        <f>D311+D315</f>
        <v>5309.2</v>
      </c>
    </row>
    <row r="311" spans="1:4" ht="27">
      <c r="A311" s="58" t="s">
        <v>355</v>
      </c>
      <c r="B311" s="76" t="s">
        <v>354</v>
      </c>
      <c r="C311" s="36">
        <f aca="true" t="shared" si="18" ref="C311:D313">C312</f>
        <v>5481.6</v>
      </c>
      <c r="D311" s="3">
        <f t="shared" si="18"/>
        <v>4353</v>
      </c>
    </row>
    <row r="312" spans="1:4" ht="38.25">
      <c r="A312" s="58" t="s">
        <v>356</v>
      </c>
      <c r="B312" s="77" t="s">
        <v>117</v>
      </c>
      <c r="C312" s="36">
        <f t="shared" si="18"/>
        <v>5481.6</v>
      </c>
      <c r="D312" s="3">
        <f t="shared" si="18"/>
        <v>4353</v>
      </c>
    </row>
    <row r="313" spans="1:4" ht="12.75">
      <c r="A313" s="58" t="s">
        <v>357</v>
      </c>
      <c r="B313" s="39" t="s">
        <v>55</v>
      </c>
      <c r="C313" s="36">
        <f t="shared" si="18"/>
        <v>5481.6</v>
      </c>
      <c r="D313" s="3">
        <f t="shared" si="18"/>
        <v>4353</v>
      </c>
    </row>
    <row r="314" spans="1:4" ht="12.75">
      <c r="A314" s="58" t="s">
        <v>358</v>
      </c>
      <c r="B314" s="12" t="s">
        <v>56</v>
      </c>
      <c r="C314" s="36">
        <v>5481.6</v>
      </c>
      <c r="D314" s="59">
        <v>4353</v>
      </c>
    </row>
    <row r="315" spans="1:4" ht="13.5">
      <c r="A315" s="58" t="s">
        <v>359</v>
      </c>
      <c r="B315" s="76" t="s">
        <v>443</v>
      </c>
      <c r="C315" s="36">
        <f aca="true" t="shared" si="19" ref="C315:D317">C316</f>
        <v>1083.9</v>
      </c>
      <c r="D315" s="3">
        <f t="shared" si="19"/>
        <v>956.2</v>
      </c>
    </row>
    <row r="316" spans="1:4" ht="38.25">
      <c r="A316" s="58" t="s">
        <v>360</v>
      </c>
      <c r="B316" s="77" t="s">
        <v>117</v>
      </c>
      <c r="C316" s="36">
        <f t="shared" si="19"/>
        <v>1083.9</v>
      </c>
      <c r="D316" s="3">
        <f t="shared" si="19"/>
        <v>956.2</v>
      </c>
    </row>
    <row r="317" spans="1:4" ht="12.75">
      <c r="A317" s="58" t="s">
        <v>361</v>
      </c>
      <c r="B317" s="12" t="s">
        <v>40</v>
      </c>
      <c r="C317" s="36">
        <f t="shared" si="19"/>
        <v>1083.9</v>
      </c>
      <c r="D317" s="3">
        <f t="shared" si="19"/>
        <v>956.2</v>
      </c>
    </row>
    <row r="318" spans="1:4" ht="12.75">
      <c r="A318" s="58" t="s">
        <v>362</v>
      </c>
      <c r="B318" s="12" t="s">
        <v>45</v>
      </c>
      <c r="C318" s="36">
        <v>1083.9</v>
      </c>
      <c r="D318" s="59">
        <v>956.2</v>
      </c>
    </row>
    <row r="319" spans="1:4" ht="12.75">
      <c r="A319" s="58" t="s">
        <v>532</v>
      </c>
      <c r="B319" s="93" t="s">
        <v>223</v>
      </c>
      <c r="C319" s="57">
        <f aca="true" t="shared" si="20" ref="C319:D323">C320</f>
        <v>162</v>
      </c>
      <c r="D319" s="60">
        <f t="shared" si="20"/>
        <v>106.1</v>
      </c>
    </row>
    <row r="320" spans="1:4" ht="12.75">
      <c r="A320" s="58" t="s">
        <v>533</v>
      </c>
      <c r="B320" s="93" t="s">
        <v>531</v>
      </c>
      <c r="C320" s="44">
        <f t="shared" si="20"/>
        <v>162</v>
      </c>
      <c r="D320" s="4">
        <f t="shared" si="20"/>
        <v>106.1</v>
      </c>
    </row>
    <row r="321" spans="1:4" ht="40.5">
      <c r="A321" s="58" t="s">
        <v>534</v>
      </c>
      <c r="B321" s="76" t="s">
        <v>224</v>
      </c>
      <c r="C321" s="50">
        <f t="shared" si="20"/>
        <v>162</v>
      </c>
      <c r="D321" s="41">
        <f t="shared" si="20"/>
        <v>106.1</v>
      </c>
    </row>
    <row r="322" spans="1:4" ht="25.5">
      <c r="A322" s="58" t="s">
        <v>535</v>
      </c>
      <c r="B322" s="77" t="s">
        <v>102</v>
      </c>
      <c r="C322" s="36">
        <f>C323+C325</f>
        <v>162</v>
      </c>
      <c r="D322" s="36">
        <f>D323+D325</f>
        <v>106.1</v>
      </c>
    </row>
    <row r="323" spans="1:4" ht="12.75">
      <c r="A323" s="58" t="s">
        <v>568</v>
      </c>
      <c r="B323" s="12" t="s">
        <v>40</v>
      </c>
      <c r="C323" s="36">
        <f t="shared" si="20"/>
        <v>0</v>
      </c>
      <c r="D323" s="3">
        <f t="shared" si="20"/>
        <v>0</v>
      </c>
    </row>
    <row r="324" spans="1:4" ht="12.75">
      <c r="A324" s="58" t="s">
        <v>569</v>
      </c>
      <c r="B324" s="12" t="s">
        <v>45</v>
      </c>
      <c r="C324" s="36">
        <v>0</v>
      </c>
      <c r="D324" s="59">
        <v>0</v>
      </c>
    </row>
    <row r="325" spans="1:4" ht="12.75">
      <c r="A325" s="58" t="s">
        <v>536</v>
      </c>
      <c r="B325" s="12" t="s">
        <v>46</v>
      </c>
      <c r="C325" s="36">
        <v>162</v>
      </c>
      <c r="D325" s="59">
        <v>106.1</v>
      </c>
    </row>
    <row r="326" spans="1:4" ht="12.75">
      <c r="A326" s="58" t="s">
        <v>537</v>
      </c>
      <c r="B326" s="33" t="s">
        <v>548</v>
      </c>
      <c r="C326" s="57">
        <f>SUM(C327)</f>
        <v>640</v>
      </c>
      <c r="D326" s="57">
        <f>SUM(D327)</f>
        <v>196.89999999999998</v>
      </c>
    </row>
    <row r="327" spans="1:4" ht="12.75">
      <c r="A327" s="58" t="s">
        <v>538</v>
      </c>
      <c r="B327" s="93" t="s">
        <v>221</v>
      </c>
      <c r="C327" s="44">
        <f>C328+C335</f>
        <v>640</v>
      </c>
      <c r="D327" s="44">
        <f>D328+D335</f>
        <v>196.89999999999998</v>
      </c>
    </row>
    <row r="328" spans="1:4" ht="40.5">
      <c r="A328" s="58" t="s">
        <v>539</v>
      </c>
      <c r="B328" s="76" t="s">
        <v>352</v>
      </c>
      <c r="C328" s="44">
        <f>C329+C332</f>
        <v>450</v>
      </c>
      <c r="D328" s="44">
        <f>D329+D332</f>
        <v>136.7</v>
      </c>
    </row>
    <row r="329" spans="1:4" ht="25.5">
      <c r="A329" s="58" t="s">
        <v>540</v>
      </c>
      <c r="B329" s="77" t="s">
        <v>102</v>
      </c>
      <c r="C329" s="50">
        <f aca="true" t="shared" si="21" ref="C329:D333">C330</f>
        <v>450</v>
      </c>
      <c r="D329" s="50">
        <f t="shared" si="21"/>
        <v>136.7</v>
      </c>
    </row>
    <row r="330" spans="1:4" ht="12.75">
      <c r="A330" s="58" t="s">
        <v>541</v>
      </c>
      <c r="B330" s="63" t="s">
        <v>40</v>
      </c>
      <c r="C330" s="50">
        <f t="shared" si="21"/>
        <v>450</v>
      </c>
      <c r="D330" s="50">
        <f t="shared" si="21"/>
        <v>136.7</v>
      </c>
    </row>
    <row r="331" spans="1:4" ht="12.75">
      <c r="A331" s="58" t="s">
        <v>542</v>
      </c>
      <c r="B331" s="63" t="s">
        <v>45</v>
      </c>
      <c r="C331" s="50">
        <v>450</v>
      </c>
      <c r="D331" s="50">
        <v>136.7</v>
      </c>
    </row>
    <row r="332" spans="1:4" ht="38.25" hidden="1">
      <c r="A332" s="58" t="s">
        <v>570</v>
      </c>
      <c r="B332" s="77" t="s">
        <v>566</v>
      </c>
      <c r="C332" s="50">
        <f t="shared" si="21"/>
        <v>0</v>
      </c>
      <c r="D332" s="50">
        <f t="shared" si="21"/>
        <v>0</v>
      </c>
    </row>
    <row r="333" spans="1:4" ht="12.75" hidden="1">
      <c r="A333" s="58" t="s">
        <v>571</v>
      </c>
      <c r="B333" s="63" t="s">
        <v>40</v>
      </c>
      <c r="C333" s="50">
        <f t="shared" si="21"/>
        <v>0</v>
      </c>
      <c r="D333" s="50">
        <f t="shared" si="21"/>
        <v>0</v>
      </c>
    </row>
    <row r="334" spans="1:4" ht="12.75" hidden="1">
      <c r="A334" s="58" t="s">
        <v>572</v>
      </c>
      <c r="B334" s="63" t="s">
        <v>45</v>
      </c>
      <c r="C334" s="50">
        <v>0</v>
      </c>
      <c r="D334" s="50">
        <v>0</v>
      </c>
    </row>
    <row r="335" spans="1:4" ht="27">
      <c r="A335" s="58" t="s">
        <v>543</v>
      </c>
      <c r="B335" s="76" t="s">
        <v>222</v>
      </c>
      <c r="C335" s="57">
        <f aca="true" t="shared" si="22" ref="C335:D337">C336</f>
        <v>190</v>
      </c>
      <c r="D335" s="60">
        <f t="shared" si="22"/>
        <v>60.2</v>
      </c>
    </row>
    <row r="336" spans="1:4" ht="25.5">
      <c r="A336" s="58" t="s">
        <v>544</v>
      </c>
      <c r="B336" s="77" t="s">
        <v>102</v>
      </c>
      <c r="C336" s="36">
        <f t="shared" si="22"/>
        <v>190</v>
      </c>
      <c r="D336" s="3">
        <f t="shared" si="22"/>
        <v>60.2</v>
      </c>
    </row>
    <row r="337" spans="1:4" ht="12.75">
      <c r="A337" s="58" t="s">
        <v>545</v>
      </c>
      <c r="B337" s="12" t="s">
        <v>40</v>
      </c>
      <c r="C337" s="36">
        <f t="shared" si="22"/>
        <v>190</v>
      </c>
      <c r="D337" s="3">
        <f t="shared" si="22"/>
        <v>60.2</v>
      </c>
    </row>
    <row r="338" spans="1:4" ht="12.75">
      <c r="A338" s="58" t="s">
        <v>546</v>
      </c>
      <c r="B338" s="12" t="s">
        <v>45</v>
      </c>
      <c r="C338" s="36">
        <v>190</v>
      </c>
      <c r="D338" s="59">
        <v>60.2</v>
      </c>
    </row>
    <row r="339" spans="1:4" ht="16.5" customHeight="1">
      <c r="A339" s="58"/>
      <c r="B339" s="94" t="s">
        <v>228</v>
      </c>
      <c r="C339" s="44">
        <f>C57+C90+C98</f>
        <v>62150.69999999999</v>
      </c>
      <c r="D339" s="44" t="e">
        <f>D57+D90+D98</f>
        <v>#VALUE!</v>
      </c>
    </row>
    <row r="342" spans="1:4" ht="12.75">
      <c r="A342" s="185" t="s">
        <v>618</v>
      </c>
      <c r="B342" s="185"/>
      <c r="C342" s="186" t="s">
        <v>370</v>
      </c>
      <c r="D342" s="186"/>
    </row>
    <row r="343" spans="1:4" ht="12.75">
      <c r="A343" s="10"/>
      <c r="B343" s="10"/>
      <c r="C343" s="10"/>
      <c r="D343" s="10"/>
    </row>
    <row r="344" spans="1:4" ht="12.75">
      <c r="A344" s="185" t="s">
        <v>416</v>
      </c>
      <c r="B344" s="185"/>
      <c r="C344" s="186" t="s">
        <v>371</v>
      </c>
      <c r="D344" s="186"/>
    </row>
  </sheetData>
  <sheetProtection/>
  <mergeCells count="11">
    <mergeCell ref="A4:D4"/>
    <mergeCell ref="A1:D1"/>
    <mergeCell ref="A2:D2"/>
    <mergeCell ref="A5:D5"/>
    <mergeCell ref="A3:D3"/>
    <mergeCell ref="A344:B344"/>
    <mergeCell ref="C344:D344"/>
    <mergeCell ref="A7:D7"/>
    <mergeCell ref="A56:D56"/>
    <mergeCell ref="A342:B342"/>
    <mergeCell ref="C342:D34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8" ht="12.75">
      <c r="A1" s="195"/>
      <c r="B1" s="195"/>
      <c r="C1" s="195"/>
      <c r="D1" s="67"/>
      <c r="E1" s="159" t="s">
        <v>393</v>
      </c>
      <c r="F1" s="67"/>
      <c r="G1" s="67"/>
      <c r="H1" s="67"/>
    </row>
    <row r="2" spans="1:8" ht="12.75">
      <c r="A2" s="186"/>
      <c r="B2" s="186"/>
      <c r="C2" s="186"/>
      <c r="D2" s="67"/>
      <c r="E2" s="67"/>
      <c r="F2" s="67"/>
      <c r="G2" s="67"/>
      <c r="H2" s="67"/>
    </row>
    <row r="3" spans="1:3" ht="18" customHeight="1">
      <c r="A3" s="193" t="s">
        <v>593</v>
      </c>
      <c r="B3" s="194"/>
      <c r="C3" s="194"/>
    </row>
    <row r="4" spans="1:3" ht="15" customHeight="1">
      <c r="A4" s="193" t="s">
        <v>387</v>
      </c>
      <c r="B4" s="194"/>
      <c r="C4" s="194"/>
    </row>
    <row r="5" spans="1:3" ht="15" customHeight="1">
      <c r="A5" s="193" t="s">
        <v>667</v>
      </c>
      <c r="B5" s="194"/>
      <c r="C5" s="194"/>
    </row>
    <row r="6" spans="2:6" ht="17.25" customHeight="1">
      <c r="B6" s="151"/>
      <c r="C6" s="152" t="s">
        <v>594</v>
      </c>
      <c r="F6" s="153"/>
    </row>
    <row r="7" spans="1:6" ht="54" customHeight="1">
      <c r="A7" s="160" t="s">
        <v>19</v>
      </c>
      <c r="B7" s="161" t="s">
        <v>595</v>
      </c>
      <c r="C7" s="162" t="s">
        <v>623</v>
      </c>
      <c r="D7" s="162" t="s">
        <v>277</v>
      </c>
      <c r="E7" s="162" t="s">
        <v>277</v>
      </c>
      <c r="F7" s="153"/>
    </row>
    <row r="8" spans="1:8" ht="27" customHeight="1">
      <c r="A8" s="163" t="s">
        <v>596</v>
      </c>
      <c r="B8" s="164" t="s">
        <v>597</v>
      </c>
      <c r="C8" s="165">
        <v>435.1</v>
      </c>
      <c r="D8" s="165">
        <v>284</v>
      </c>
      <c r="E8" s="165">
        <v>-9183.8</v>
      </c>
      <c r="F8" s="18"/>
      <c r="G8" s="154"/>
      <c r="H8" s="155"/>
    </row>
    <row r="9" spans="1:7" ht="36" customHeight="1">
      <c r="A9" s="163" t="s">
        <v>598</v>
      </c>
      <c r="B9" s="164" t="s">
        <v>599</v>
      </c>
      <c r="C9" s="165">
        <v>435.1</v>
      </c>
      <c r="D9" s="165">
        <v>284</v>
      </c>
      <c r="E9" s="165">
        <v>-9183.8</v>
      </c>
      <c r="G9" s="155"/>
    </row>
    <row r="10" spans="1:6" ht="24" customHeight="1">
      <c r="A10" s="166" t="s">
        <v>600</v>
      </c>
      <c r="B10" s="21" t="s">
        <v>601</v>
      </c>
      <c r="C10" s="165">
        <v>61715.6</v>
      </c>
      <c r="D10" s="167"/>
      <c r="E10" s="165">
        <v>39430.7</v>
      </c>
      <c r="F10" s="157"/>
    </row>
    <row r="11" spans="1:6" ht="22.5" customHeight="1">
      <c r="A11" s="166" t="s">
        <v>602</v>
      </c>
      <c r="B11" s="21" t="s">
        <v>603</v>
      </c>
      <c r="C11" s="168">
        <v>61715.6</v>
      </c>
      <c r="D11" s="157"/>
      <c r="E11" s="168">
        <v>39430.7</v>
      </c>
      <c r="F11" s="156"/>
    </row>
    <row r="12" spans="1:7" ht="32.25" customHeight="1">
      <c r="A12" s="166" t="s">
        <v>604</v>
      </c>
      <c r="B12" s="21" t="s">
        <v>605</v>
      </c>
      <c r="C12" s="168">
        <v>61715.6</v>
      </c>
      <c r="D12" s="157"/>
      <c r="E12" s="168">
        <v>39430.7</v>
      </c>
      <c r="G12" s="155"/>
    </row>
    <row r="13" spans="1:7" ht="42.75" customHeight="1">
      <c r="A13" s="166" t="s">
        <v>606</v>
      </c>
      <c r="B13" s="21" t="s">
        <v>607</v>
      </c>
      <c r="C13" s="168">
        <v>61715.6</v>
      </c>
      <c r="D13" s="157"/>
      <c r="E13" s="168">
        <v>39430.7</v>
      </c>
      <c r="G13" s="155"/>
    </row>
    <row r="14" spans="1:7" ht="27" customHeight="1">
      <c r="A14" s="166" t="s">
        <v>608</v>
      </c>
      <c r="B14" s="21" t="s">
        <v>609</v>
      </c>
      <c r="C14" s="165">
        <v>62150.7</v>
      </c>
      <c r="D14" s="167"/>
      <c r="E14" s="165">
        <v>30246.9</v>
      </c>
      <c r="G14" s="155"/>
    </row>
    <row r="15" spans="1:5" ht="27" customHeight="1">
      <c r="A15" s="166" t="s">
        <v>610</v>
      </c>
      <c r="B15" s="21" t="s">
        <v>611</v>
      </c>
      <c r="C15" s="168">
        <v>62150.7</v>
      </c>
      <c r="D15" s="157"/>
      <c r="E15" s="168">
        <v>30246.9</v>
      </c>
    </row>
    <row r="16" spans="1:5" ht="33" customHeight="1">
      <c r="A16" s="166" t="s">
        <v>612</v>
      </c>
      <c r="B16" s="21" t="s">
        <v>613</v>
      </c>
      <c r="C16" s="168">
        <v>62150.7</v>
      </c>
      <c r="D16" s="157"/>
      <c r="E16" s="168">
        <v>30246.9</v>
      </c>
    </row>
    <row r="17" spans="1:5" ht="42" customHeight="1">
      <c r="A17" s="166" t="s">
        <v>614</v>
      </c>
      <c r="B17" s="21" t="s">
        <v>615</v>
      </c>
      <c r="C17" s="168">
        <v>62150.7</v>
      </c>
      <c r="D17" s="157"/>
      <c r="E17" s="168">
        <v>30246.9</v>
      </c>
    </row>
    <row r="18" spans="1:5" ht="19.5" customHeight="1">
      <c r="A18" s="197" t="s">
        <v>616</v>
      </c>
      <c r="B18" s="197"/>
      <c r="C18" s="165">
        <f>SUM(C14-C10)</f>
        <v>435.09999999999854</v>
      </c>
      <c r="D18" s="165">
        <f>SUM(D14-D10)</f>
        <v>0</v>
      </c>
      <c r="E18" s="165">
        <f>SUM(E14-E10)</f>
        <v>-9183.799999999996</v>
      </c>
    </row>
    <row r="19" spans="2:5" ht="14.25" customHeight="1">
      <c r="B19" s="151"/>
      <c r="C19" s="158"/>
      <c r="E19" s="155"/>
    </row>
    <row r="20" spans="2:5" ht="27" customHeight="1">
      <c r="B20" s="151"/>
      <c r="C20" s="158"/>
      <c r="E20" s="155"/>
    </row>
    <row r="21" spans="1:5" ht="12.75">
      <c r="A21" s="185" t="s">
        <v>618</v>
      </c>
      <c r="B21" s="185"/>
      <c r="C21" s="185" t="s">
        <v>370</v>
      </c>
      <c r="D21" s="185"/>
      <c r="E21" s="196"/>
    </row>
    <row r="22" spans="1:4" ht="12.75">
      <c r="A22" s="10"/>
      <c r="B22" s="10"/>
      <c r="C22" s="10"/>
      <c r="D22" s="10"/>
    </row>
    <row r="23" spans="1:4" ht="12.75">
      <c r="A23" s="185" t="s">
        <v>416</v>
      </c>
      <c r="B23" s="185"/>
      <c r="C23" s="186" t="s">
        <v>371</v>
      </c>
      <c r="D23" s="186"/>
    </row>
  </sheetData>
  <sheetProtection/>
  <mergeCells count="10">
    <mergeCell ref="A2:C2"/>
    <mergeCell ref="A3:C3"/>
    <mergeCell ref="A1:C1"/>
    <mergeCell ref="A23:B23"/>
    <mergeCell ref="C23:D23"/>
    <mergeCell ref="C21:E21"/>
    <mergeCell ref="A4:C4"/>
    <mergeCell ref="A5:C5"/>
    <mergeCell ref="A18:B18"/>
    <mergeCell ref="A21:B21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4">
      <selection activeCell="E35" sqref="E35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2.75">
      <c r="A1" s="191" t="s">
        <v>397</v>
      </c>
      <c r="B1" s="191"/>
      <c r="C1" s="191"/>
      <c r="D1" s="191"/>
    </row>
    <row r="2" spans="1:4" ht="12.75" hidden="1">
      <c r="A2" s="191" t="s">
        <v>394</v>
      </c>
      <c r="B2" s="191"/>
      <c r="C2" s="191"/>
      <c r="D2" s="191"/>
    </row>
    <row r="3" spans="1:4" ht="12.75" hidden="1">
      <c r="A3" s="191" t="s">
        <v>395</v>
      </c>
      <c r="B3" s="191"/>
      <c r="C3" s="191"/>
      <c r="D3" s="191"/>
    </row>
    <row r="4" spans="1:4" ht="12.75" hidden="1">
      <c r="A4" s="191" t="s">
        <v>413</v>
      </c>
      <c r="B4" s="191"/>
      <c r="C4" s="191"/>
      <c r="D4" s="191"/>
    </row>
    <row r="5" spans="1:4" ht="12.75" hidden="1">
      <c r="A5" s="191" t="s">
        <v>412</v>
      </c>
      <c r="B5" s="191"/>
      <c r="C5" s="191"/>
      <c r="D5" s="191"/>
    </row>
    <row r="6" spans="1:4" ht="12.75" hidden="1">
      <c r="A6" s="191"/>
      <c r="B6" s="191"/>
      <c r="C6" s="191"/>
      <c r="D6" s="191"/>
    </row>
    <row r="7" spans="1:4" ht="12.75" hidden="1">
      <c r="A7" s="191" t="s">
        <v>396</v>
      </c>
      <c r="B7" s="191"/>
      <c r="C7" s="191"/>
      <c r="D7" s="191"/>
    </row>
    <row r="9" spans="1:4" ht="15">
      <c r="A9" s="203" t="s">
        <v>67</v>
      </c>
      <c r="B9" s="203"/>
      <c r="C9" s="203"/>
      <c r="D9" s="203"/>
    </row>
    <row r="10" spans="1:4" ht="48" customHeight="1">
      <c r="A10" s="208" t="s">
        <v>668</v>
      </c>
      <c r="B10" s="208"/>
      <c r="C10" s="208"/>
      <c r="D10" s="208"/>
    </row>
    <row r="11" spans="1:4" ht="15">
      <c r="A11" s="14"/>
      <c r="B11" s="14"/>
      <c r="C11" s="14"/>
      <c r="D11" s="14"/>
    </row>
    <row r="12" spans="1:4" ht="46.5" customHeight="1">
      <c r="A12" s="207" t="s">
        <v>7</v>
      </c>
      <c r="B12" s="207" t="s">
        <v>68</v>
      </c>
      <c r="C12" s="207" t="s">
        <v>463</v>
      </c>
      <c r="D12" s="207"/>
    </row>
    <row r="13" spans="1:4" ht="30.75" customHeight="1">
      <c r="A13" s="207"/>
      <c r="B13" s="207"/>
      <c r="C13" s="15" t="s">
        <v>69</v>
      </c>
      <c r="D13" s="15" t="s">
        <v>70</v>
      </c>
    </row>
    <row r="14" spans="1:4" ht="15">
      <c r="A14" s="31"/>
      <c r="B14" s="19"/>
      <c r="C14" s="20"/>
      <c r="D14" s="20"/>
    </row>
    <row r="15" spans="1:4" ht="15">
      <c r="A15" s="205" t="s">
        <v>71</v>
      </c>
      <c r="B15" s="206"/>
      <c r="C15" s="206"/>
      <c r="D15" s="206"/>
    </row>
    <row r="16" spans="1:4" ht="30">
      <c r="A16" s="23" t="s">
        <v>86</v>
      </c>
      <c r="B16" s="21"/>
      <c r="C16" s="17"/>
      <c r="D16" s="17"/>
    </row>
    <row r="17" spans="1:4" ht="15">
      <c r="A17" s="128" t="s">
        <v>229</v>
      </c>
      <c r="B17" s="24" t="s">
        <v>81</v>
      </c>
      <c r="C17" s="17">
        <v>1</v>
      </c>
      <c r="D17" s="17">
        <v>1</v>
      </c>
    </row>
    <row r="18" spans="1:4" ht="30">
      <c r="A18" s="150" t="s">
        <v>76</v>
      </c>
      <c r="B18" s="24" t="s">
        <v>464</v>
      </c>
      <c r="C18" s="17">
        <v>1</v>
      </c>
      <c r="D18" s="17">
        <v>1</v>
      </c>
    </row>
    <row r="19" spans="1:4" ht="15">
      <c r="A19" s="202" t="s">
        <v>87</v>
      </c>
      <c r="B19" s="202"/>
      <c r="C19" s="17">
        <v>2</v>
      </c>
      <c r="D19" s="17">
        <v>2</v>
      </c>
    </row>
    <row r="20" spans="1:4" ht="15">
      <c r="A20" s="32"/>
      <c r="B20" s="26"/>
      <c r="C20" s="27"/>
      <c r="D20" s="27"/>
    </row>
    <row r="21" spans="1:4" ht="15">
      <c r="A21" s="198" t="s">
        <v>78</v>
      </c>
      <c r="B21" s="199"/>
      <c r="C21" s="199"/>
      <c r="D21" s="199"/>
    </row>
    <row r="22" spans="1:4" ht="30">
      <c r="A22" s="23" t="s">
        <v>86</v>
      </c>
      <c r="B22" s="22"/>
      <c r="C22" s="16"/>
      <c r="D22" s="16"/>
    </row>
    <row r="23" spans="1:4" ht="15">
      <c r="A23" s="128" t="s">
        <v>72</v>
      </c>
      <c r="B23" s="22" t="s">
        <v>79</v>
      </c>
      <c r="C23" s="17">
        <v>1</v>
      </c>
      <c r="D23" s="17">
        <v>1</v>
      </c>
    </row>
    <row r="24" spans="1:4" ht="30" customHeight="1">
      <c r="A24" s="131" t="s">
        <v>73</v>
      </c>
      <c r="B24" s="22" t="s">
        <v>415</v>
      </c>
      <c r="C24" s="17">
        <v>1</v>
      </c>
      <c r="D24" s="17">
        <v>1</v>
      </c>
    </row>
    <row r="25" spans="1:4" ht="15">
      <c r="A25" s="128" t="s">
        <v>74</v>
      </c>
      <c r="B25" s="24" t="s">
        <v>426</v>
      </c>
      <c r="C25" s="17">
        <v>1</v>
      </c>
      <c r="D25" s="17">
        <v>1</v>
      </c>
    </row>
    <row r="26" spans="1:4" ht="15">
      <c r="A26" s="200" t="s">
        <v>75</v>
      </c>
      <c r="B26" s="24" t="s">
        <v>80</v>
      </c>
      <c r="C26" s="17">
        <v>6</v>
      </c>
      <c r="D26" s="17">
        <v>6</v>
      </c>
    </row>
    <row r="27" spans="1:4" ht="15.75" customHeight="1">
      <c r="A27" s="201"/>
      <c r="B27" s="24" t="s">
        <v>81</v>
      </c>
      <c r="C27" s="17">
        <v>3</v>
      </c>
      <c r="D27" s="17">
        <v>3</v>
      </c>
    </row>
    <row r="28" spans="1:4" ht="15">
      <c r="A28" s="200" t="s">
        <v>76</v>
      </c>
      <c r="B28" s="24" t="s">
        <v>77</v>
      </c>
      <c r="C28" s="17">
        <v>2</v>
      </c>
      <c r="D28" s="17">
        <v>2</v>
      </c>
    </row>
    <row r="29" spans="1:4" ht="27.75" customHeight="1">
      <c r="A29" s="201"/>
      <c r="B29" s="24" t="s">
        <v>464</v>
      </c>
      <c r="C29" s="17">
        <v>1</v>
      </c>
      <c r="D29" s="17">
        <v>1</v>
      </c>
    </row>
    <row r="30" spans="1:4" ht="15">
      <c r="A30" s="202" t="s">
        <v>87</v>
      </c>
      <c r="B30" s="202"/>
      <c r="C30" s="17">
        <f>SUM(C23:C29)</f>
        <v>15</v>
      </c>
      <c r="D30" s="17">
        <f>SUM(D23:D29)</f>
        <v>15</v>
      </c>
    </row>
    <row r="31" spans="1:4" ht="15">
      <c r="A31" s="30"/>
      <c r="B31" s="26"/>
      <c r="C31" s="27"/>
      <c r="D31" s="27"/>
    </row>
    <row r="32" spans="1:4" ht="12.75">
      <c r="A32" s="209" t="s">
        <v>669</v>
      </c>
      <c r="B32" s="210"/>
      <c r="C32" s="210"/>
      <c r="D32" s="210"/>
    </row>
    <row r="33" spans="1:4" ht="12.75">
      <c r="A33" s="169"/>
      <c r="B33" s="170"/>
      <c r="C33" s="170"/>
      <c r="D33" s="170"/>
    </row>
    <row r="34" spans="1:4" ht="15">
      <c r="A34" s="25"/>
      <c r="B34" s="26"/>
      <c r="C34" s="27"/>
      <c r="D34" s="27"/>
    </row>
    <row r="35" spans="1:4" ht="12.75">
      <c r="A35" s="185" t="s">
        <v>621</v>
      </c>
      <c r="B35" s="185"/>
      <c r="C35" s="204"/>
      <c r="D35" s="204"/>
    </row>
    <row r="36" spans="1:4" ht="12.75">
      <c r="A36" s="10"/>
      <c r="B36" s="10"/>
      <c r="C36" s="10"/>
      <c r="D36" s="10"/>
    </row>
    <row r="37" spans="1:4" ht="12.75">
      <c r="A37" s="185" t="s">
        <v>622</v>
      </c>
      <c r="B37" s="185"/>
      <c r="C37" s="204"/>
      <c r="D37" s="204"/>
    </row>
    <row r="38" spans="1:4" ht="12.75">
      <c r="A38" s="18"/>
      <c r="B38" s="18"/>
      <c r="C38" s="18"/>
      <c r="D38" s="18"/>
    </row>
  </sheetData>
  <sheetProtection/>
  <mergeCells count="21">
    <mergeCell ref="A32:D32"/>
    <mergeCell ref="A3:D3"/>
    <mergeCell ref="A37:D37"/>
    <mergeCell ref="A5:D5"/>
    <mergeCell ref="A15:D15"/>
    <mergeCell ref="A6:D6"/>
    <mergeCell ref="B12:B13"/>
    <mergeCell ref="A35:D35"/>
    <mergeCell ref="A10:D10"/>
    <mergeCell ref="C12:D12"/>
    <mergeCell ref="A12:A13"/>
    <mergeCell ref="A21:D21"/>
    <mergeCell ref="A26:A27"/>
    <mergeCell ref="A19:B19"/>
    <mergeCell ref="A30:B30"/>
    <mergeCell ref="A28:A29"/>
    <mergeCell ref="A1:D1"/>
    <mergeCell ref="A2:D2"/>
    <mergeCell ref="A4:D4"/>
    <mergeCell ref="A9:D9"/>
    <mergeCell ref="A7:D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3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0.7109375" style="0" customWidth="1"/>
    <col min="2" max="2" width="6.7109375" style="0" customWidth="1"/>
    <col min="4" max="4" width="6.28125" style="0" customWidth="1"/>
    <col min="5" max="5" width="6.140625" style="0" customWidth="1"/>
    <col min="6" max="6" width="8.8515625" style="0" customWidth="1"/>
    <col min="8" max="8" width="7.7109375" style="0" customWidth="1"/>
    <col min="9" max="9" width="7.421875" style="0" customWidth="1"/>
    <col min="10" max="10" width="8.7109375" style="0" customWidth="1"/>
    <col min="11" max="11" width="8.00390625" style="0" customWidth="1"/>
    <col min="12" max="12" width="23.421875" style="0" customWidth="1"/>
  </cols>
  <sheetData>
    <row r="1" spans="1:16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 t="s">
        <v>549</v>
      </c>
      <c r="M1" s="67"/>
      <c r="N1" s="67"/>
      <c r="O1" s="67"/>
      <c r="P1" s="67"/>
    </row>
    <row r="2" spans="1:12" ht="15.75">
      <c r="A2" s="216" t="s">
        <v>276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ht="12.75">
      <c r="A3" s="215" t="s">
        <v>367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12.75">
      <c r="A4" s="217" t="s">
        <v>230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</row>
    <row r="5" spans="1:12" ht="12.75">
      <c r="A5" s="217" t="s">
        <v>231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</row>
    <row r="6" spans="1:12" ht="15.75">
      <c r="A6" s="213" t="s">
        <v>670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.75" customHeight="1"/>
    <row r="8" spans="1:12" ht="17.25" customHeight="1">
      <c r="A8" s="214" t="s">
        <v>232</v>
      </c>
      <c r="B8" s="212" t="s">
        <v>233</v>
      </c>
      <c r="C8" s="212" t="s">
        <v>234</v>
      </c>
      <c r="D8" s="212" t="s">
        <v>235</v>
      </c>
      <c r="E8" s="212" t="s">
        <v>236</v>
      </c>
      <c r="F8" s="214" t="s">
        <v>237</v>
      </c>
      <c r="G8" s="214"/>
      <c r="H8" s="214"/>
      <c r="I8" s="214"/>
      <c r="J8" s="214"/>
      <c r="K8" s="214"/>
      <c r="L8" s="214"/>
    </row>
    <row r="9" spans="1:12" ht="12.75" customHeight="1">
      <c r="A9" s="214"/>
      <c r="B9" s="212"/>
      <c r="C9" s="212"/>
      <c r="D9" s="212"/>
      <c r="E9" s="212"/>
      <c r="F9" s="212" t="s">
        <v>238</v>
      </c>
      <c r="G9" s="212"/>
      <c r="H9" s="212"/>
      <c r="I9" s="212" t="s">
        <v>239</v>
      </c>
      <c r="J9" s="212"/>
      <c r="K9" s="212"/>
      <c r="L9" s="214"/>
    </row>
    <row r="10" spans="1:12" ht="15.75" customHeight="1">
      <c r="A10" s="214"/>
      <c r="B10" s="212"/>
      <c r="C10" s="212"/>
      <c r="D10" s="212"/>
      <c r="E10" s="212"/>
      <c r="F10" s="212" t="s">
        <v>240</v>
      </c>
      <c r="G10" s="212" t="s">
        <v>241</v>
      </c>
      <c r="H10" s="212"/>
      <c r="I10" s="212" t="s">
        <v>240</v>
      </c>
      <c r="J10" s="212" t="s">
        <v>241</v>
      </c>
      <c r="K10" s="212"/>
      <c r="L10" s="214"/>
    </row>
    <row r="11" spans="1:12" ht="41.25" customHeight="1">
      <c r="A11" s="214"/>
      <c r="B11" s="212"/>
      <c r="C11" s="212"/>
      <c r="D11" s="212"/>
      <c r="E11" s="212"/>
      <c r="F11" s="212"/>
      <c r="G11" s="61" t="s">
        <v>242</v>
      </c>
      <c r="H11" s="61" t="s">
        <v>243</v>
      </c>
      <c r="I11" s="212"/>
      <c r="J11" s="61" t="s">
        <v>242</v>
      </c>
      <c r="K11" s="61" t="s">
        <v>243</v>
      </c>
      <c r="L11" s="61" t="s">
        <v>244</v>
      </c>
    </row>
    <row r="12" spans="1:12" ht="36">
      <c r="A12" s="95" t="s">
        <v>379</v>
      </c>
      <c r="B12" s="172" t="s">
        <v>671</v>
      </c>
      <c r="C12" s="61"/>
      <c r="D12" s="61"/>
      <c r="E12" s="61"/>
      <c r="F12" s="104">
        <f aca="true" t="shared" si="0" ref="F12:K12">F13+F17</f>
        <v>0.6</v>
      </c>
      <c r="G12" s="104">
        <f t="shared" si="0"/>
        <v>0.6</v>
      </c>
      <c r="H12" s="104">
        <f t="shared" si="0"/>
        <v>0</v>
      </c>
      <c r="I12" s="104">
        <f t="shared" si="0"/>
        <v>1.3</v>
      </c>
      <c r="J12" s="104">
        <f t="shared" si="0"/>
        <v>1.3</v>
      </c>
      <c r="K12" s="104">
        <f t="shared" si="0"/>
        <v>0</v>
      </c>
      <c r="L12" s="61"/>
    </row>
    <row r="13" spans="1:12" ht="12.75">
      <c r="A13" s="96" t="s">
        <v>100</v>
      </c>
      <c r="B13" s="100" t="s">
        <v>380</v>
      </c>
      <c r="C13" s="95" t="s">
        <v>381</v>
      </c>
      <c r="D13" s="61"/>
      <c r="E13" s="61"/>
      <c r="F13" s="105">
        <f aca="true" t="shared" si="1" ref="F13:K13">F14</f>
        <v>0</v>
      </c>
      <c r="G13" s="105">
        <f t="shared" si="1"/>
        <v>0</v>
      </c>
      <c r="H13" s="105">
        <f t="shared" si="1"/>
        <v>0</v>
      </c>
      <c r="I13" s="105">
        <f t="shared" si="1"/>
        <v>1.3</v>
      </c>
      <c r="J13" s="105">
        <f t="shared" si="1"/>
        <v>1.3</v>
      </c>
      <c r="K13" s="105">
        <f t="shared" si="1"/>
        <v>0</v>
      </c>
      <c r="L13" s="61"/>
    </row>
    <row r="14" spans="1:12" ht="12.75">
      <c r="A14" s="114" t="s">
        <v>41</v>
      </c>
      <c r="B14" s="115" t="s">
        <v>380</v>
      </c>
      <c r="C14" s="116" t="s">
        <v>382</v>
      </c>
      <c r="D14" s="116">
        <v>500</v>
      </c>
      <c r="E14" s="116">
        <v>221</v>
      </c>
      <c r="F14" s="117"/>
      <c r="G14" s="117"/>
      <c r="H14" s="117"/>
      <c r="I14" s="118">
        <v>1.3</v>
      </c>
      <c r="J14" s="117">
        <v>1.3</v>
      </c>
      <c r="K14" s="117"/>
      <c r="L14" s="116"/>
    </row>
    <row r="15" spans="1:12" ht="12.75" customHeight="1">
      <c r="A15" s="62" t="s">
        <v>248</v>
      </c>
      <c r="B15" s="101"/>
      <c r="C15" s="101"/>
      <c r="D15" s="101"/>
      <c r="E15" s="101"/>
      <c r="F15" s="107"/>
      <c r="G15" s="107"/>
      <c r="H15" s="107"/>
      <c r="I15" s="108"/>
      <c r="J15" s="108"/>
      <c r="K15" s="107"/>
      <c r="L15" s="132"/>
    </row>
    <row r="16" spans="1:12" ht="27.75" customHeight="1">
      <c r="A16" s="21" t="s">
        <v>672</v>
      </c>
      <c r="B16" s="101" t="s">
        <v>380</v>
      </c>
      <c r="C16" s="61" t="s">
        <v>381</v>
      </c>
      <c r="D16" s="61">
        <v>500</v>
      </c>
      <c r="E16" s="61">
        <v>221</v>
      </c>
      <c r="F16" s="103"/>
      <c r="G16" s="103"/>
      <c r="H16" s="103"/>
      <c r="I16" s="106">
        <v>1.3</v>
      </c>
      <c r="J16" s="103">
        <v>1.3</v>
      </c>
      <c r="K16" s="103"/>
      <c r="L16" s="146" t="s">
        <v>389</v>
      </c>
    </row>
    <row r="17" spans="1:12" s="130" customFormat="1" ht="27.75" customHeight="1">
      <c r="A17" s="164" t="s">
        <v>295</v>
      </c>
      <c r="B17" s="100" t="s">
        <v>673</v>
      </c>
      <c r="C17" s="161" t="s">
        <v>674</v>
      </c>
      <c r="D17" s="161"/>
      <c r="E17" s="161"/>
      <c r="F17" s="173">
        <f aca="true" t="shared" si="2" ref="F17:K17">SUM(F18)</f>
        <v>0.6</v>
      </c>
      <c r="G17" s="173">
        <f t="shared" si="2"/>
        <v>0.6</v>
      </c>
      <c r="H17" s="173">
        <f t="shared" si="2"/>
        <v>0</v>
      </c>
      <c r="I17" s="173">
        <f t="shared" si="2"/>
        <v>0</v>
      </c>
      <c r="J17" s="173">
        <f t="shared" si="2"/>
        <v>0</v>
      </c>
      <c r="K17" s="173">
        <f t="shared" si="2"/>
        <v>0</v>
      </c>
      <c r="L17" s="174"/>
    </row>
    <row r="18" spans="1:12" ht="15" customHeight="1">
      <c r="A18" s="175" t="s">
        <v>45</v>
      </c>
      <c r="B18" s="115" t="s">
        <v>673</v>
      </c>
      <c r="C18" s="176" t="s">
        <v>674</v>
      </c>
      <c r="D18" s="176">
        <v>500</v>
      </c>
      <c r="E18" s="176">
        <v>226</v>
      </c>
      <c r="F18" s="177">
        <f>SUM(F20)</f>
        <v>0.6</v>
      </c>
      <c r="G18" s="177">
        <f>SUM(G20)</f>
        <v>0.6</v>
      </c>
      <c r="H18" s="177"/>
      <c r="I18" s="118"/>
      <c r="J18" s="177"/>
      <c r="K18" s="177"/>
      <c r="L18" s="178"/>
    </row>
    <row r="19" spans="1:12" ht="12.75" customHeight="1">
      <c r="A19" s="179" t="s">
        <v>675</v>
      </c>
      <c r="B19" s="180"/>
      <c r="C19" s="181"/>
      <c r="D19" s="181"/>
      <c r="E19" s="181"/>
      <c r="F19" s="182"/>
      <c r="G19" s="182"/>
      <c r="H19" s="182"/>
      <c r="I19" s="183"/>
      <c r="J19" s="182"/>
      <c r="K19" s="182"/>
      <c r="L19" s="184"/>
    </row>
    <row r="20" spans="1:12" ht="26.25" customHeight="1">
      <c r="A20" s="21" t="s">
        <v>676</v>
      </c>
      <c r="B20" s="101" t="s">
        <v>673</v>
      </c>
      <c r="C20" s="61" t="s">
        <v>674</v>
      </c>
      <c r="D20" s="61">
        <v>500</v>
      </c>
      <c r="E20" s="61">
        <v>226</v>
      </c>
      <c r="F20" s="103">
        <v>0.6</v>
      </c>
      <c r="G20" s="103">
        <v>0.6</v>
      </c>
      <c r="H20" s="103"/>
      <c r="I20" s="106"/>
      <c r="J20" s="103"/>
      <c r="K20" s="103"/>
      <c r="L20" s="146" t="s">
        <v>677</v>
      </c>
    </row>
    <row r="21" spans="1:12" ht="55.5" customHeight="1">
      <c r="A21" s="98" t="s">
        <v>39</v>
      </c>
      <c r="B21" s="100" t="s">
        <v>245</v>
      </c>
      <c r="C21" s="100"/>
      <c r="D21" s="100"/>
      <c r="E21" s="100"/>
      <c r="F21" s="104">
        <f aca="true" t="shared" si="3" ref="F21:K21">F22+F33</f>
        <v>58.5</v>
      </c>
      <c r="G21" s="104">
        <f t="shared" si="3"/>
        <v>58.5</v>
      </c>
      <c r="H21" s="104">
        <f t="shared" si="3"/>
        <v>0</v>
      </c>
      <c r="I21" s="104">
        <f t="shared" si="3"/>
        <v>76.20000000000002</v>
      </c>
      <c r="J21" s="104">
        <f t="shared" si="3"/>
        <v>76.20000000000002</v>
      </c>
      <c r="K21" s="104">
        <f t="shared" si="3"/>
        <v>0</v>
      </c>
      <c r="L21" s="147"/>
    </row>
    <row r="22" spans="1:12" ht="39.75" customHeight="1">
      <c r="A22" s="95" t="s">
        <v>119</v>
      </c>
      <c r="B22" s="100" t="s">
        <v>245</v>
      </c>
      <c r="C22" s="95" t="s">
        <v>383</v>
      </c>
      <c r="D22" s="61"/>
      <c r="E22" s="61"/>
      <c r="F22" s="105">
        <f aca="true" t="shared" si="4" ref="F22:K22">SUM(F24+F27+F30)</f>
        <v>0</v>
      </c>
      <c r="G22" s="105">
        <f t="shared" si="4"/>
        <v>0</v>
      </c>
      <c r="H22" s="105">
        <f t="shared" si="4"/>
        <v>0</v>
      </c>
      <c r="I22" s="105">
        <f t="shared" si="4"/>
        <v>1.9</v>
      </c>
      <c r="J22" s="105">
        <f t="shared" si="4"/>
        <v>1.9</v>
      </c>
      <c r="K22" s="105">
        <f t="shared" si="4"/>
        <v>0</v>
      </c>
      <c r="L22" s="146"/>
    </row>
    <row r="23" spans="1:12" ht="13.5" customHeight="1">
      <c r="A23" s="62" t="s">
        <v>248</v>
      </c>
      <c r="B23" s="101"/>
      <c r="C23" s="101"/>
      <c r="D23" s="101"/>
      <c r="E23" s="101"/>
      <c r="F23" s="107"/>
      <c r="G23" s="107"/>
      <c r="H23" s="107"/>
      <c r="I23" s="108"/>
      <c r="J23" s="108"/>
      <c r="K23" s="107"/>
      <c r="L23" s="132"/>
    </row>
    <row r="24" spans="1:12" ht="17.25" customHeight="1">
      <c r="A24" s="114" t="s">
        <v>41</v>
      </c>
      <c r="B24" s="115" t="s">
        <v>245</v>
      </c>
      <c r="C24" s="116" t="s">
        <v>383</v>
      </c>
      <c r="D24" s="116">
        <v>500</v>
      </c>
      <c r="E24" s="116">
        <v>221</v>
      </c>
      <c r="F24" s="117"/>
      <c r="G24" s="117"/>
      <c r="H24" s="117"/>
      <c r="I24" s="118">
        <f>SUM(I26)</f>
        <v>1.9</v>
      </c>
      <c r="J24" s="118">
        <f>SUM(J26)</f>
        <v>1.9</v>
      </c>
      <c r="K24" s="117"/>
      <c r="L24" s="148"/>
    </row>
    <row r="25" spans="1:12" ht="12" customHeight="1">
      <c r="A25" s="62" t="s">
        <v>248</v>
      </c>
      <c r="B25" s="101"/>
      <c r="C25" s="101"/>
      <c r="D25" s="101"/>
      <c r="E25" s="101"/>
      <c r="F25" s="107"/>
      <c r="G25" s="107"/>
      <c r="H25" s="107"/>
      <c r="I25" s="108"/>
      <c r="J25" s="108"/>
      <c r="K25" s="107"/>
      <c r="L25" s="132"/>
    </row>
    <row r="26" spans="1:12" ht="26.25" customHeight="1">
      <c r="A26" s="21" t="s">
        <v>672</v>
      </c>
      <c r="B26" s="101" t="s">
        <v>245</v>
      </c>
      <c r="C26" s="61" t="s">
        <v>383</v>
      </c>
      <c r="D26" s="61">
        <v>500</v>
      </c>
      <c r="E26" s="61">
        <v>221</v>
      </c>
      <c r="F26" s="103"/>
      <c r="G26" s="103"/>
      <c r="H26" s="103"/>
      <c r="I26" s="106">
        <v>1.9</v>
      </c>
      <c r="J26" s="103">
        <v>1.9</v>
      </c>
      <c r="K26" s="103"/>
      <c r="L26" s="146" t="s">
        <v>384</v>
      </c>
    </row>
    <row r="27" spans="1:12" ht="26.25" customHeight="1" hidden="1">
      <c r="A27" s="114" t="s">
        <v>38</v>
      </c>
      <c r="B27" s="115" t="s">
        <v>245</v>
      </c>
      <c r="C27" s="116" t="s">
        <v>383</v>
      </c>
      <c r="D27" s="116">
        <v>500</v>
      </c>
      <c r="E27" s="116">
        <v>212</v>
      </c>
      <c r="F27" s="125">
        <f>SUM(F29)</f>
        <v>0</v>
      </c>
      <c r="G27" s="125">
        <f>SUM(G29)</f>
        <v>0</v>
      </c>
      <c r="H27" s="117"/>
      <c r="I27" s="118">
        <f>SUM(I29)</f>
        <v>0</v>
      </c>
      <c r="J27" s="118">
        <f>SUM(J29)</f>
        <v>0</v>
      </c>
      <c r="K27" s="117"/>
      <c r="L27" s="148"/>
    </row>
    <row r="28" spans="1:12" ht="14.25" customHeight="1" hidden="1">
      <c r="A28" s="62" t="s">
        <v>248</v>
      </c>
      <c r="B28" s="101"/>
      <c r="C28" s="101"/>
      <c r="D28" s="101"/>
      <c r="E28" s="101"/>
      <c r="F28" s="107"/>
      <c r="G28" s="107"/>
      <c r="H28" s="107"/>
      <c r="I28" s="108"/>
      <c r="J28" s="108"/>
      <c r="K28" s="107"/>
      <c r="L28" s="132"/>
    </row>
    <row r="29" spans="1:12" ht="37.5" customHeight="1" hidden="1">
      <c r="A29" s="21" t="s">
        <v>552</v>
      </c>
      <c r="B29" s="101" t="s">
        <v>245</v>
      </c>
      <c r="C29" s="61" t="s">
        <v>383</v>
      </c>
      <c r="D29" s="61">
        <v>500</v>
      </c>
      <c r="E29" s="61">
        <v>212</v>
      </c>
      <c r="F29" s="107">
        <v>0</v>
      </c>
      <c r="G29" s="107">
        <v>0</v>
      </c>
      <c r="H29" s="103"/>
      <c r="I29" s="106"/>
      <c r="J29" s="103"/>
      <c r="K29" s="103"/>
      <c r="L29" s="146"/>
    </row>
    <row r="30" spans="1:12" ht="26.25" customHeight="1" hidden="1">
      <c r="A30" s="114" t="s">
        <v>45</v>
      </c>
      <c r="B30" s="115" t="s">
        <v>245</v>
      </c>
      <c r="C30" s="116" t="s">
        <v>383</v>
      </c>
      <c r="D30" s="116">
        <v>500</v>
      </c>
      <c r="E30" s="116">
        <v>226</v>
      </c>
      <c r="F30" s="125">
        <f>SUM(F32)</f>
        <v>0</v>
      </c>
      <c r="G30" s="125">
        <f>SUM(G32)</f>
        <v>0</v>
      </c>
      <c r="H30" s="117"/>
      <c r="I30" s="118">
        <f>SUM(I32)</f>
        <v>0</v>
      </c>
      <c r="J30" s="118">
        <f>SUM(J32)</f>
        <v>0</v>
      </c>
      <c r="K30" s="117"/>
      <c r="L30" s="148"/>
    </row>
    <row r="31" spans="1:12" ht="15.75" customHeight="1" hidden="1">
      <c r="A31" s="62" t="s">
        <v>248</v>
      </c>
      <c r="B31" s="101"/>
      <c r="C31" s="101"/>
      <c r="D31" s="101"/>
      <c r="E31" s="101"/>
      <c r="F31" s="107"/>
      <c r="G31" s="107"/>
      <c r="H31" s="107"/>
      <c r="I31" s="108"/>
      <c r="J31" s="108"/>
      <c r="K31" s="107"/>
      <c r="L31" s="132"/>
    </row>
    <row r="32" spans="1:12" ht="39.75" customHeight="1" hidden="1">
      <c r="A32" s="21" t="s">
        <v>553</v>
      </c>
      <c r="B32" s="101" t="s">
        <v>245</v>
      </c>
      <c r="C32" s="61" t="s">
        <v>383</v>
      </c>
      <c r="D32" s="61">
        <v>500</v>
      </c>
      <c r="E32" s="61">
        <v>226</v>
      </c>
      <c r="F32" s="107">
        <v>0</v>
      </c>
      <c r="G32" s="107">
        <v>0</v>
      </c>
      <c r="H32" s="103"/>
      <c r="I32" s="106">
        <v>0</v>
      </c>
      <c r="J32" s="103">
        <v>0</v>
      </c>
      <c r="K32" s="103"/>
      <c r="L32" s="146"/>
    </row>
    <row r="33" spans="1:12" ht="40.5" customHeight="1">
      <c r="A33" s="76" t="s">
        <v>313</v>
      </c>
      <c r="B33" s="100" t="s">
        <v>245</v>
      </c>
      <c r="C33" s="100" t="s">
        <v>364</v>
      </c>
      <c r="D33" s="100"/>
      <c r="E33" s="100"/>
      <c r="F33" s="109">
        <f>SUM(F34+F38+F41+F46+F50+F58)</f>
        <v>58.5</v>
      </c>
      <c r="G33" s="109">
        <f>SUM(G34+G38+G41+G46+G50+G58)</f>
        <v>58.5</v>
      </c>
      <c r="H33" s="109"/>
      <c r="I33" s="109">
        <f>SUM(I34+I38+I41+I46+I50+I58)</f>
        <v>74.30000000000001</v>
      </c>
      <c r="J33" s="109">
        <f>SUM(J34+J38+J41+J46+J50+J58)</f>
        <v>74.30000000000001</v>
      </c>
      <c r="K33" s="109"/>
      <c r="L33" s="147"/>
    </row>
    <row r="34" spans="1:12" s="110" customFormat="1" ht="12.75" customHeight="1">
      <c r="A34" s="119" t="s">
        <v>41</v>
      </c>
      <c r="B34" s="120" t="s">
        <v>245</v>
      </c>
      <c r="C34" s="120" t="s">
        <v>364</v>
      </c>
      <c r="D34" s="120" t="s">
        <v>246</v>
      </c>
      <c r="E34" s="120" t="s">
        <v>247</v>
      </c>
      <c r="F34" s="121"/>
      <c r="G34" s="121"/>
      <c r="H34" s="121"/>
      <c r="I34" s="122">
        <f>I36+I37</f>
        <v>19.1</v>
      </c>
      <c r="J34" s="122">
        <f>J36+J37</f>
        <v>19.1</v>
      </c>
      <c r="K34" s="121"/>
      <c r="L34" s="149"/>
    </row>
    <row r="35" spans="1:12" ht="13.5" customHeight="1">
      <c r="A35" s="62" t="s">
        <v>248</v>
      </c>
      <c r="B35" s="101"/>
      <c r="C35" s="101"/>
      <c r="D35" s="101"/>
      <c r="E35" s="101"/>
      <c r="F35" s="107"/>
      <c r="G35" s="107"/>
      <c r="H35" s="107"/>
      <c r="I35" s="108"/>
      <c r="J35" s="108"/>
      <c r="K35" s="107"/>
      <c r="L35" s="132"/>
    </row>
    <row r="36" spans="1:12" ht="25.5" customHeight="1">
      <c r="A36" s="21" t="s">
        <v>678</v>
      </c>
      <c r="B36" s="101" t="s">
        <v>245</v>
      </c>
      <c r="C36" s="101" t="s">
        <v>364</v>
      </c>
      <c r="D36" s="101" t="s">
        <v>246</v>
      </c>
      <c r="E36" s="101" t="s">
        <v>247</v>
      </c>
      <c r="F36" s="107"/>
      <c r="G36" s="107"/>
      <c r="H36" s="107"/>
      <c r="I36" s="108">
        <v>19.1</v>
      </c>
      <c r="J36" s="108">
        <v>19.1</v>
      </c>
      <c r="K36" s="107"/>
      <c r="L36" s="132" t="s">
        <v>249</v>
      </c>
    </row>
    <row r="37" spans="1:12" ht="25.5" customHeight="1" hidden="1">
      <c r="A37" s="21" t="s">
        <v>638</v>
      </c>
      <c r="B37" s="101" t="s">
        <v>245</v>
      </c>
      <c r="C37" s="101" t="s">
        <v>364</v>
      </c>
      <c r="D37" s="101" t="s">
        <v>447</v>
      </c>
      <c r="E37" s="101" t="s">
        <v>247</v>
      </c>
      <c r="F37" s="107"/>
      <c r="G37" s="107"/>
      <c r="H37" s="107"/>
      <c r="I37" s="108">
        <v>0</v>
      </c>
      <c r="J37" s="108">
        <v>0</v>
      </c>
      <c r="K37" s="107"/>
      <c r="L37" s="132" t="s">
        <v>448</v>
      </c>
    </row>
    <row r="38" spans="1:12" ht="15.75" customHeight="1" hidden="1">
      <c r="A38" s="119" t="s">
        <v>365</v>
      </c>
      <c r="B38" s="115" t="s">
        <v>245</v>
      </c>
      <c r="C38" s="115" t="s">
        <v>364</v>
      </c>
      <c r="D38" s="115" t="s">
        <v>246</v>
      </c>
      <c r="E38" s="115" t="s">
        <v>363</v>
      </c>
      <c r="F38" s="124">
        <f>F40</f>
        <v>0</v>
      </c>
      <c r="G38" s="124">
        <f>G40</f>
        <v>0</v>
      </c>
      <c r="H38" s="123"/>
      <c r="I38" s="124">
        <f>I40</f>
        <v>0</v>
      </c>
      <c r="J38" s="124">
        <f>J40</f>
        <v>0</v>
      </c>
      <c r="K38" s="123"/>
      <c r="L38" s="133"/>
    </row>
    <row r="39" spans="1:12" ht="15" customHeight="1" hidden="1">
      <c r="A39" s="62" t="s">
        <v>248</v>
      </c>
      <c r="B39" s="101"/>
      <c r="C39" s="101"/>
      <c r="D39" s="101"/>
      <c r="E39" s="101"/>
      <c r="F39" s="107"/>
      <c r="G39" s="107"/>
      <c r="H39" s="107"/>
      <c r="I39" s="108"/>
      <c r="J39" s="108"/>
      <c r="K39" s="107"/>
      <c r="L39" s="132"/>
    </row>
    <row r="40" spans="1:12" ht="36" customHeight="1" hidden="1">
      <c r="A40" s="99" t="s">
        <v>445</v>
      </c>
      <c r="B40" s="101" t="s">
        <v>245</v>
      </c>
      <c r="C40" s="101" t="s">
        <v>364</v>
      </c>
      <c r="D40" s="101" t="s">
        <v>246</v>
      </c>
      <c r="E40" s="101" t="s">
        <v>363</v>
      </c>
      <c r="F40" s="107">
        <v>0</v>
      </c>
      <c r="G40" s="107">
        <v>0</v>
      </c>
      <c r="H40" s="107"/>
      <c r="I40" s="108"/>
      <c r="J40" s="108"/>
      <c r="K40" s="107"/>
      <c r="L40" s="132" t="s">
        <v>446</v>
      </c>
    </row>
    <row r="41" spans="1:12" s="110" customFormat="1" ht="25.5" customHeight="1">
      <c r="A41" s="119" t="s">
        <v>43</v>
      </c>
      <c r="B41" s="120" t="s">
        <v>245</v>
      </c>
      <c r="C41" s="120" t="s">
        <v>364</v>
      </c>
      <c r="D41" s="120" t="s">
        <v>246</v>
      </c>
      <c r="E41" s="120" t="s">
        <v>392</v>
      </c>
      <c r="F41" s="125">
        <f>SUM(F43+F44+F45)</f>
        <v>36.1</v>
      </c>
      <c r="G41" s="125">
        <f>SUM(G43+G44+G45)</f>
        <v>36.1</v>
      </c>
      <c r="H41" s="125"/>
      <c r="I41" s="125"/>
      <c r="J41" s="125"/>
      <c r="K41" s="125"/>
      <c r="L41" s="134"/>
    </row>
    <row r="42" spans="1:12" ht="14.25" customHeight="1">
      <c r="A42" s="99" t="s">
        <v>391</v>
      </c>
      <c r="B42" s="101"/>
      <c r="C42" s="101"/>
      <c r="D42" s="101"/>
      <c r="E42" s="101"/>
      <c r="F42" s="107"/>
      <c r="G42" s="107"/>
      <c r="H42" s="107"/>
      <c r="I42" s="108"/>
      <c r="J42" s="108"/>
      <c r="K42" s="107"/>
      <c r="L42" s="132"/>
    </row>
    <row r="43" spans="1:12" ht="30" customHeight="1">
      <c r="A43" s="99" t="s">
        <v>679</v>
      </c>
      <c r="B43" s="101" t="s">
        <v>245</v>
      </c>
      <c r="C43" s="101" t="s">
        <v>364</v>
      </c>
      <c r="D43" s="101" t="s">
        <v>246</v>
      </c>
      <c r="E43" s="101" t="s">
        <v>392</v>
      </c>
      <c r="F43" s="107">
        <v>3</v>
      </c>
      <c r="G43" s="107">
        <v>3</v>
      </c>
      <c r="H43" s="107"/>
      <c r="I43" s="108"/>
      <c r="J43" s="108"/>
      <c r="K43" s="107"/>
      <c r="L43" s="132" t="s">
        <v>579</v>
      </c>
    </row>
    <row r="44" spans="1:12" ht="36" customHeight="1" hidden="1">
      <c r="A44" s="99" t="s">
        <v>644</v>
      </c>
      <c r="B44" s="101" t="s">
        <v>245</v>
      </c>
      <c r="C44" s="101" t="s">
        <v>364</v>
      </c>
      <c r="D44" s="101" t="s">
        <v>246</v>
      </c>
      <c r="E44" s="101" t="s">
        <v>392</v>
      </c>
      <c r="F44" s="107">
        <v>0</v>
      </c>
      <c r="G44" s="107">
        <v>0</v>
      </c>
      <c r="H44" s="107"/>
      <c r="I44" s="108"/>
      <c r="J44" s="108"/>
      <c r="K44" s="107"/>
      <c r="L44" s="132" t="s">
        <v>414</v>
      </c>
    </row>
    <row r="45" spans="1:12" ht="36.75" customHeight="1">
      <c r="A45" s="113" t="s">
        <v>680</v>
      </c>
      <c r="B45" s="101" t="s">
        <v>245</v>
      </c>
      <c r="C45" s="101" t="s">
        <v>364</v>
      </c>
      <c r="D45" s="101" t="s">
        <v>246</v>
      </c>
      <c r="E45" s="101" t="s">
        <v>392</v>
      </c>
      <c r="F45" s="107">
        <v>33.1</v>
      </c>
      <c r="G45" s="107">
        <v>33.1</v>
      </c>
      <c r="H45" s="107"/>
      <c r="I45" s="108"/>
      <c r="J45" s="108"/>
      <c r="K45" s="107"/>
      <c r="L45" s="132" t="s">
        <v>639</v>
      </c>
    </row>
    <row r="46" spans="1:12" ht="16.5" customHeight="1">
      <c r="A46" s="126" t="s">
        <v>438</v>
      </c>
      <c r="B46" s="115" t="s">
        <v>245</v>
      </c>
      <c r="C46" s="115" t="s">
        <v>364</v>
      </c>
      <c r="D46" s="115" t="s">
        <v>246</v>
      </c>
      <c r="E46" s="115" t="s">
        <v>439</v>
      </c>
      <c r="F46" s="123">
        <f>SUM(F48+F49)</f>
        <v>10.4</v>
      </c>
      <c r="G46" s="123">
        <f>SUM(G48+G49)</f>
        <v>10.4</v>
      </c>
      <c r="H46" s="123"/>
      <c r="I46" s="123">
        <f>I48+I49</f>
        <v>0</v>
      </c>
      <c r="J46" s="123">
        <f>J48+J49</f>
        <v>0</v>
      </c>
      <c r="K46" s="127"/>
      <c r="L46" s="133"/>
    </row>
    <row r="47" spans="1:12" ht="14.25" customHeight="1">
      <c r="A47" s="62" t="s">
        <v>248</v>
      </c>
      <c r="B47" s="101"/>
      <c r="C47" s="101"/>
      <c r="D47" s="101"/>
      <c r="E47" s="101"/>
      <c r="F47" s="107"/>
      <c r="G47" s="107"/>
      <c r="H47" s="107"/>
      <c r="I47" s="108"/>
      <c r="J47" s="108"/>
      <c r="K47" s="107"/>
      <c r="L47" s="132"/>
    </row>
    <row r="48" spans="1:12" ht="39" customHeight="1" hidden="1">
      <c r="A48" s="166" t="s">
        <v>645</v>
      </c>
      <c r="B48" s="101" t="s">
        <v>245</v>
      </c>
      <c r="C48" s="101" t="s">
        <v>364</v>
      </c>
      <c r="D48" s="101" t="s">
        <v>246</v>
      </c>
      <c r="E48" s="101" t="s">
        <v>439</v>
      </c>
      <c r="F48" s="107"/>
      <c r="G48" s="107"/>
      <c r="H48" s="107"/>
      <c r="I48" s="108">
        <v>0</v>
      </c>
      <c r="J48" s="108">
        <v>0</v>
      </c>
      <c r="K48" s="107"/>
      <c r="L48" s="171" t="s">
        <v>646</v>
      </c>
    </row>
    <row r="49" spans="1:12" ht="62.25" customHeight="1">
      <c r="A49" s="113" t="s">
        <v>681</v>
      </c>
      <c r="B49" s="101" t="s">
        <v>245</v>
      </c>
      <c r="C49" s="101" t="s">
        <v>364</v>
      </c>
      <c r="D49" s="101" t="s">
        <v>246</v>
      </c>
      <c r="E49" s="101" t="s">
        <v>439</v>
      </c>
      <c r="F49" s="107">
        <v>10.4</v>
      </c>
      <c r="G49" s="107">
        <v>10.4</v>
      </c>
      <c r="H49" s="107"/>
      <c r="I49" s="108"/>
      <c r="J49" s="108"/>
      <c r="K49" s="107"/>
      <c r="L49" s="132" t="s">
        <v>640</v>
      </c>
    </row>
    <row r="50" spans="1:12" ht="15.75" customHeight="1">
      <c r="A50" s="126" t="s">
        <v>45</v>
      </c>
      <c r="B50" s="115" t="s">
        <v>245</v>
      </c>
      <c r="C50" s="115" t="s">
        <v>364</v>
      </c>
      <c r="D50" s="115" t="s">
        <v>246</v>
      </c>
      <c r="E50" s="115" t="s">
        <v>250</v>
      </c>
      <c r="F50" s="123">
        <f>SUM(F52+F54+F56+F55+F57)</f>
        <v>12</v>
      </c>
      <c r="G50" s="123">
        <f>SUM(G52+G54+G56+G55+G57)</f>
        <v>12</v>
      </c>
      <c r="H50" s="123"/>
      <c r="I50" s="123">
        <f>SUM(I52+I54+I56+I55+I57)</f>
        <v>55.2</v>
      </c>
      <c r="J50" s="123">
        <f>SUM(J52+J54+J56+J55+J57)</f>
        <v>55.2</v>
      </c>
      <c r="K50" s="127"/>
      <c r="L50" s="133"/>
    </row>
    <row r="51" spans="1:12" ht="12.75" customHeight="1">
      <c r="A51" s="62" t="s">
        <v>248</v>
      </c>
      <c r="B51" s="101"/>
      <c r="C51" s="101"/>
      <c r="D51" s="101"/>
      <c r="E51" s="101"/>
      <c r="F51" s="107"/>
      <c r="G51" s="107"/>
      <c r="H51" s="107"/>
      <c r="I51" s="108"/>
      <c r="J51" s="108"/>
      <c r="K51" s="107"/>
      <c r="L51" s="132"/>
    </row>
    <row r="52" spans="1:12" ht="26.25" customHeight="1">
      <c r="A52" s="113" t="s">
        <v>647</v>
      </c>
      <c r="B52" s="101" t="s">
        <v>245</v>
      </c>
      <c r="C52" s="101" t="s">
        <v>364</v>
      </c>
      <c r="D52" s="101" t="s">
        <v>246</v>
      </c>
      <c r="E52" s="101" t="s">
        <v>250</v>
      </c>
      <c r="F52" s="107"/>
      <c r="G52" s="107"/>
      <c r="H52" s="107"/>
      <c r="I52" s="108">
        <v>6.7</v>
      </c>
      <c r="J52" s="108">
        <v>6.7</v>
      </c>
      <c r="K52" s="107"/>
      <c r="L52" s="132" t="s">
        <v>580</v>
      </c>
    </row>
    <row r="53" spans="1:12" ht="32.25" customHeight="1" hidden="1">
      <c r="A53" s="113" t="s">
        <v>576</v>
      </c>
      <c r="B53" s="101" t="s">
        <v>245</v>
      </c>
      <c r="C53" s="101" t="s">
        <v>364</v>
      </c>
      <c r="D53" s="101" t="s">
        <v>246</v>
      </c>
      <c r="E53" s="101" t="s">
        <v>250</v>
      </c>
      <c r="F53" s="107"/>
      <c r="G53" s="107"/>
      <c r="H53" s="107"/>
      <c r="I53" s="108">
        <v>0</v>
      </c>
      <c r="J53" s="108">
        <v>0</v>
      </c>
      <c r="K53" s="107"/>
      <c r="L53" s="132" t="s">
        <v>577</v>
      </c>
    </row>
    <row r="54" spans="1:12" ht="39.75" customHeight="1">
      <c r="A54" s="21" t="s">
        <v>581</v>
      </c>
      <c r="B54" s="101" t="s">
        <v>245</v>
      </c>
      <c r="C54" s="101" t="s">
        <v>364</v>
      </c>
      <c r="D54" s="101" t="s">
        <v>246</v>
      </c>
      <c r="E54" s="101" t="s">
        <v>250</v>
      </c>
      <c r="F54" s="107"/>
      <c r="G54" s="107"/>
      <c r="H54" s="107"/>
      <c r="I54" s="108">
        <v>8.9</v>
      </c>
      <c r="J54" s="108">
        <v>8.9</v>
      </c>
      <c r="K54" s="107"/>
      <c r="L54" s="132" t="s">
        <v>573</v>
      </c>
    </row>
    <row r="55" spans="1:12" ht="25.5" customHeight="1">
      <c r="A55" s="99" t="s">
        <v>682</v>
      </c>
      <c r="B55" s="101" t="s">
        <v>245</v>
      </c>
      <c r="C55" s="101" t="s">
        <v>364</v>
      </c>
      <c r="D55" s="101" t="s">
        <v>246</v>
      </c>
      <c r="E55" s="101" t="s">
        <v>250</v>
      </c>
      <c r="F55" s="107">
        <v>12</v>
      </c>
      <c r="G55" s="107">
        <v>12</v>
      </c>
      <c r="H55" s="107"/>
      <c r="I55" s="108"/>
      <c r="J55" s="108"/>
      <c r="K55" s="107"/>
      <c r="L55" s="132" t="s">
        <v>683</v>
      </c>
    </row>
    <row r="56" spans="1:12" ht="26.25" customHeight="1">
      <c r="A56" s="99" t="s">
        <v>684</v>
      </c>
      <c r="B56" s="101" t="s">
        <v>245</v>
      </c>
      <c r="C56" s="101" t="s">
        <v>364</v>
      </c>
      <c r="D56" s="101" t="s">
        <v>246</v>
      </c>
      <c r="E56" s="101" t="s">
        <v>250</v>
      </c>
      <c r="F56" s="107"/>
      <c r="G56" s="107"/>
      <c r="H56" s="107"/>
      <c r="I56" s="108">
        <v>39.6</v>
      </c>
      <c r="J56" s="108">
        <v>39.6</v>
      </c>
      <c r="K56" s="107"/>
      <c r="L56" s="132" t="s">
        <v>685</v>
      </c>
    </row>
    <row r="57" spans="1:12" ht="39.75" customHeight="1" hidden="1">
      <c r="A57" s="113" t="s">
        <v>641</v>
      </c>
      <c r="B57" s="101" t="s">
        <v>245</v>
      </c>
      <c r="C57" s="101" t="s">
        <v>364</v>
      </c>
      <c r="D57" s="101" t="s">
        <v>246</v>
      </c>
      <c r="E57" s="101" t="s">
        <v>250</v>
      </c>
      <c r="F57" s="107">
        <v>0</v>
      </c>
      <c r="G57" s="107">
        <v>0</v>
      </c>
      <c r="H57" s="107"/>
      <c r="I57" s="108"/>
      <c r="J57" s="108"/>
      <c r="K57" s="107"/>
      <c r="L57" s="132" t="s">
        <v>642</v>
      </c>
    </row>
    <row r="58" spans="1:12" ht="15.75" customHeight="1" hidden="1">
      <c r="A58" s="119" t="s">
        <v>449</v>
      </c>
      <c r="B58" s="115" t="s">
        <v>245</v>
      </c>
      <c r="C58" s="115" t="s">
        <v>364</v>
      </c>
      <c r="D58" s="115" t="s">
        <v>246</v>
      </c>
      <c r="E58" s="115" t="s">
        <v>450</v>
      </c>
      <c r="F58" s="125">
        <f>SUM(F60)</f>
        <v>0</v>
      </c>
      <c r="G58" s="125">
        <f>SUM(G60)</f>
        <v>0</v>
      </c>
      <c r="H58" s="125"/>
      <c r="I58" s="125"/>
      <c r="J58" s="125"/>
      <c r="K58" s="125"/>
      <c r="L58" s="133"/>
    </row>
    <row r="59" spans="1:12" ht="13.5" customHeight="1" hidden="1">
      <c r="A59" s="62" t="s">
        <v>248</v>
      </c>
      <c r="B59" s="101"/>
      <c r="C59" s="101"/>
      <c r="D59" s="101"/>
      <c r="E59" s="101"/>
      <c r="F59" s="107"/>
      <c r="G59" s="107"/>
      <c r="H59" s="107"/>
      <c r="I59" s="108"/>
      <c r="J59" s="108"/>
      <c r="K59" s="107"/>
      <c r="L59" s="132"/>
    </row>
    <row r="60" spans="1:12" ht="25.5" customHeight="1" hidden="1">
      <c r="A60" s="99" t="s">
        <v>462</v>
      </c>
      <c r="B60" s="101" t="s">
        <v>245</v>
      </c>
      <c r="C60" s="101" t="s">
        <v>364</v>
      </c>
      <c r="D60" s="101" t="s">
        <v>246</v>
      </c>
      <c r="E60" s="101" t="s">
        <v>450</v>
      </c>
      <c r="F60" s="107">
        <v>0</v>
      </c>
      <c r="G60" s="107">
        <v>0</v>
      </c>
      <c r="H60" s="107"/>
      <c r="I60" s="108"/>
      <c r="J60" s="108"/>
      <c r="K60" s="107"/>
      <c r="L60" s="132" t="s">
        <v>451</v>
      </c>
    </row>
    <row r="61" spans="1:12" ht="64.5" customHeight="1" hidden="1">
      <c r="A61" s="129" t="s">
        <v>316</v>
      </c>
      <c r="B61" s="100" t="s">
        <v>245</v>
      </c>
      <c r="C61" s="100" t="s">
        <v>461</v>
      </c>
      <c r="D61" s="101"/>
      <c r="E61" s="101"/>
      <c r="F61" s="104">
        <f>F62</f>
        <v>0</v>
      </c>
      <c r="G61" s="104">
        <f>G62</f>
        <v>0</v>
      </c>
      <c r="H61" s="104"/>
      <c r="I61" s="104"/>
      <c r="J61" s="104"/>
      <c r="K61" s="104"/>
      <c r="L61" s="135"/>
    </row>
    <row r="62" spans="1:12" ht="14.25" customHeight="1" hidden="1">
      <c r="A62" s="114" t="s">
        <v>45</v>
      </c>
      <c r="B62" s="115" t="s">
        <v>245</v>
      </c>
      <c r="C62" s="116" t="s">
        <v>461</v>
      </c>
      <c r="D62" s="116">
        <v>598</v>
      </c>
      <c r="E62" s="116">
        <v>221</v>
      </c>
      <c r="F62" s="117">
        <f>SUM(F64)</f>
        <v>0</v>
      </c>
      <c r="G62" s="117">
        <f>SUM(G64)</f>
        <v>0</v>
      </c>
      <c r="H62" s="117"/>
      <c r="I62" s="117"/>
      <c r="J62" s="117"/>
      <c r="K62" s="117"/>
      <c r="L62" s="148"/>
    </row>
    <row r="63" spans="1:12" ht="15" customHeight="1" hidden="1">
      <c r="A63" s="97" t="s">
        <v>391</v>
      </c>
      <c r="B63" s="101"/>
      <c r="C63" s="61"/>
      <c r="D63" s="61"/>
      <c r="E63" s="61"/>
      <c r="F63" s="103"/>
      <c r="G63" s="103"/>
      <c r="H63" s="103"/>
      <c r="I63" s="106"/>
      <c r="J63" s="103"/>
      <c r="K63" s="103"/>
      <c r="L63" s="146"/>
    </row>
    <row r="64" spans="1:12" ht="27.75" customHeight="1" hidden="1">
      <c r="A64" s="21" t="s">
        <v>648</v>
      </c>
      <c r="B64" s="101" t="s">
        <v>245</v>
      </c>
      <c r="C64" s="61" t="s">
        <v>461</v>
      </c>
      <c r="D64" s="61">
        <v>598</v>
      </c>
      <c r="E64" s="61">
        <v>221</v>
      </c>
      <c r="F64" s="103">
        <v>0</v>
      </c>
      <c r="G64" s="103">
        <v>0</v>
      </c>
      <c r="H64" s="103"/>
      <c r="I64" s="106"/>
      <c r="J64" s="103"/>
      <c r="K64" s="103"/>
      <c r="L64" s="132" t="s">
        <v>249</v>
      </c>
    </row>
    <row r="65" spans="1:12" ht="53.25" customHeight="1">
      <c r="A65" s="76" t="s">
        <v>135</v>
      </c>
      <c r="B65" s="100" t="s">
        <v>686</v>
      </c>
      <c r="C65" s="100" t="s">
        <v>687</v>
      </c>
      <c r="D65" s="100"/>
      <c r="E65" s="100"/>
      <c r="F65" s="109">
        <f aca="true" t="shared" si="5" ref="F65:K65">SUM(F66)</f>
        <v>0</v>
      </c>
      <c r="G65" s="109">
        <f t="shared" si="5"/>
        <v>0</v>
      </c>
      <c r="H65" s="109">
        <f t="shared" si="5"/>
        <v>0</v>
      </c>
      <c r="I65" s="109">
        <f t="shared" si="5"/>
        <v>24.6</v>
      </c>
      <c r="J65" s="109">
        <f t="shared" si="5"/>
        <v>24.6</v>
      </c>
      <c r="K65" s="109">
        <f t="shared" si="5"/>
        <v>0</v>
      </c>
      <c r="L65" s="147"/>
    </row>
    <row r="66" spans="1:12" s="110" customFormat="1" ht="12.75" customHeight="1">
      <c r="A66" s="119" t="s">
        <v>688</v>
      </c>
      <c r="B66" s="120" t="s">
        <v>686</v>
      </c>
      <c r="C66" s="120" t="s">
        <v>687</v>
      </c>
      <c r="D66" s="120" t="s">
        <v>246</v>
      </c>
      <c r="E66" s="120" t="s">
        <v>689</v>
      </c>
      <c r="F66" s="121"/>
      <c r="G66" s="121"/>
      <c r="H66" s="121"/>
      <c r="I66" s="122">
        <f>I68+I69</f>
        <v>24.6</v>
      </c>
      <c r="J66" s="122">
        <f>J68+J69</f>
        <v>24.6</v>
      </c>
      <c r="K66" s="121"/>
      <c r="L66" s="149"/>
    </row>
    <row r="67" spans="1:12" ht="13.5" customHeight="1">
      <c r="A67" s="62" t="s">
        <v>248</v>
      </c>
      <c r="B67" s="101"/>
      <c r="C67" s="101"/>
      <c r="D67" s="101"/>
      <c r="E67" s="101"/>
      <c r="F67" s="107"/>
      <c r="G67" s="107"/>
      <c r="H67" s="107"/>
      <c r="I67" s="108"/>
      <c r="J67" s="108"/>
      <c r="K67" s="107"/>
      <c r="L67" s="132"/>
    </row>
    <row r="68" spans="1:12" ht="25.5" customHeight="1">
      <c r="A68" s="21" t="s">
        <v>690</v>
      </c>
      <c r="B68" s="101" t="s">
        <v>686</v>
      </c>
      <c r="C68" s="101" t="s">
        <v>687</v>
      </c>
      <c r="D68" s="101" t="s">
        <v>246</v>
      </c>
      <c r="E68" s="101" t="s">
        <v>689</v>
      </c>
      <c r="F68" s="107"/>
      <c r="G68" s="107"/>
      <c r="H68" s="107"/>
      <c r="I68" s="108">
        <v>24.6</v>
      </c>
      <c r="J68" s="108">
        <v>24.6</v>
      </c>
      <c r="K68" s="107"/>
      <c r="L68" s="132" t="s">
        <v>691</v>
      </c>
    </row>
    <row r="69" spans="1:12" ht="51.75" customHeight="1">
      <c r="A69" s="76" t="s">
        <v>149</v>
      </c>
      <c r="B69" s="100" t="s">
        <v>692</v>
      </c>
      <c r="C69" s="100" t="s">
        <v>693</v>
      </c>
      <c r="D69" s="100"/>
      <c r="E69" s="100"/>
      <c r="F69" s="109">
        <f aca="true" t="shared" si="6" ref="F69:K69">SUM(F70)</f>
        <v>5365.5</v>
      </c>
      <c r="G69" s="109">
        <f t="shared" si="6"/>
        <v>5365.5</v>
      </c>
      <c r="H69" s="109">
        <f t="shared" si="6"/>
        <v>0</v>
      </c>
      <c r="I69" s="109">
        <f t="shared" si="6"/>
        <v>0</v>
      </c>
      <c r="J69" s="109">
        <f t="shared" si="6"/>
        <v>0</v>
      </c>
      <c r="K69" s="109">
        <f t="shared" si="6"/>
        <v>0</v>
      </c>
      <c r="L69" s="147"/>
    </row>
    <row r="70" spans="1:12" ht="16.5" customHeight="1">
      <c r="A70" s="119" t="s">
        <v>45</v>
      </c>
      <c r="B70" s="120" t="s">
        <v>692</v>
      </c>
      <c r="C70" s="120" t="s">
        <v>693</v>
      </c>
      <c r="D70" s="120" t="s">
        <v>694</v>
      </c>
      <c r="E70" s="120" t="s">
        <v>250</v>
      </c>
      <c r="F70" s="122">
        <f>F72</f>
        <v>5365.5</v>
      </c>
      <c r="G70" s="122">
        <f>G72</f>
        <v>5365.5</v>
      </c>
      <c r="H70" s="122"/>
      <c r="I70" s="122"/>
      <c r="J70" s="122"/>
      <c r="K70" s="121"/>
      <c r="L70" s="149"/>
    </row>
    <row r="71" spans="1:12" ht="14.25" customHeight="1">
      <c r="A71" s="62" t="s">
        <v>248</v>
      </c>
      <c r="B71" s="101"/>
      <c r="C71" s="101"/>
      <c r="D71" s="101"/>
      <c r="E71" s="101"/>
      <c r="F71" s="107"/>
      <c r="G71" s="107"/>
      <c r="H71" s="107"/>
      <c r="I71" s="108"/>
      <c r="J71" s="108"/>
      <c r="K71" s="107"/>
      <c r="L71" s="132"/>
    </row>
    <row r="72" spans="1:12" ht="37.5" customHeight="1">
      <c r="A72" s="21" t="s">
        <v>695</v>
      </c>
      <c r="B72" s="101" t="s">
        <v>692</v>
      </c>
      <c r="C72" s="101" t="s">
        <v>693</v>
      </c>
      <c r="D72" s="101" t="s">
        <v>694</v>
      </c>
      <c r="E72" s="101" t="s">
        <v>250</v>
      </c>
      <c r="F72" s="107">
        <v>5365.5</v>
      </c>
      <c r="G72" s="107">
        <v>5365.5</v>
      </c>
      <c r="H72" s="107"/>
      <c r="I72" s="108"/>
      <c r="J72" s="108"/>
      <c r="K72" s="107"/>
      <c r="L72" s="132" t="s">
        <v>696</v>
      </c>
    </row>
    <row r="73" spans="1:12" ht="30.75" customHeight="1">
      <c r="A73" s="76" t="s">
        <v>164</v>
      </c>
      <c r="B73" s="100" t="s">
        <v>692</v>
      </c>
      <c r="C73" s="100" t="s">
        <v>697</v>
      </c>
      <c r="D73" s="100"/>
      <c r="E73" s="100"/>
      <c r="F73" s="109">
        <f aca="true" t="shared" si="7" ref="F73:K73">SUM(F74+F77+F80)</f>
        <v>1558.6000000000001</v>
      </c>
      <c r="G73" s="109">
        <f t="shared" si="7"/>
        <v>1558.6000000000001</v>
      </c>
      <c r="H73" s="109">
        <f t="shared" si="7"/>
        <v>0</v>
      </c>
      <c r="I73" s="109">
        <f t="shared" si="7"/>
        <v>0</v>
      </c>
      <c r="J73" s="109">
        <f t="shared" si="7"/>
        <v>0</v>
      </c>
      <c r="K73" s="109">
        <f t="shared" si="7"/>
        <v>0</v>
      </c>
      <c r="L73" s="147"/>
    </row>
    <row r="74" spans="1:12" ht="37.5" customHeight="1">
      <c r="A74" s="119" t="s">
        <v>45</v>
      </c>
      <c r="B74" s="120" t="s">
        <v>692</v>
      </c>
      <c r="C74" s="120" t="s">
        <v>697</v>
      </c>
      <c r="D74" s="120" t="s">
        <v>246</v>
      </c>
      <c r="E74" s="120" t="s">
        <v>250</v>
      </c>
      <c r="F74" s="122">
        <f>F76</f>
        <v>283.6</v>
      </c>
      <c r="G74" s="122">
        <f>G76</f>
        <v>283.6</v>
      </c>
      <c r="H74" s="122"/>
      <c r="I74" s="122"/>
      <c r="J74" s="122"/>
      <c r="K74" s="121"/>
      <c r="L74" s="149"/>
    </row>
    <row r="75" spans="1:12" ht="15" customHeight="1">
      <c r="A75" s="62" t="s">
        <v>248</v>
      </c>
      <c r="B75" s="101"/>
      <c r="C75" s="101"/>
      <c r="D75" s="101"/>
      <c r="E75" s="101"/>
      <c r="F75" s="107"/>
      <c r="G75" s="107"/>
      <c r="H75" s="107"/>
      <c r="I75" s="108"/>
      <c r="J75" s="108"/>
      <c r="K75" s="107"/>
      <c r="L75" s="132"/>
    </row>
    <row r="76" spans="1:12" ht="37.5" customHeight="1">
      <c r="A76" s="21" t="s">
        <v>698</v>
      </c>
      <c r="B76" s="101" t="s">
        <v>692</v>
      </c>
      <c r="C76" s="101" t="s">
        <v>697</v>
      </c>
      <c r="D76" s="101" t="s">
        <v>246</v>
      </c>
      <c r="E76" s="101" t="s">
        <v>250</v>
      </c>
      <c r="F76" s="107">
        <v>283.6</v>
      </c>
      <c r="G76" s="107">
        <v>283.6</v>
      </c>
      <c r="H76" s="107"/>
      <c r="I76" s="108"/>
      <c r="J76" s="108"/>
      <c r="K76" s="107"/>
      <c r="L76" s="132" t="s">
        <v>696</v>
      </c>
    </row>
    <row r="77" spans="1:12" ht="18" customHeight="1">
      <c r="A77" s="119" t="s">
        <v>45</v>
      </c>
      <c r="B77" s="120" t="s">
        <v>692</v>
      </c>
      <c r="C77" s="120" t="s">
        <v>697</v>
      </c>
      <c r="D77" s="120" t="s">
        <v>694</v>
      </c>
      <c r="E77" s="120" t="s">
        <v>250</v>
      </c>
      <c r="F77" s="122">
        <f>F79</f>
        <v>886.3</v>
      </c>
      <c r="G77" s="122">
        <f>G79</f>
        <v>886.3</v>
      </c>
      <c r="H77" s="122"/>
      <c r="I77" s="122"/>
      <c r="J77" s="122"/>
      <c r="K77" s="121"/>
      <c r="L77" s="149"/>
    </row>
    <row r="78" spans="1:12" ht="15.75" customHeight="1">
      <c r="A78" s="62" t="s">
        <v>248</v>
      </c>
      <c r="B78" s="101"/>
      <c r="C78" s="101"/>
      <c r="D78" s="101"/>
      <c r="E78" s="101"/>
      <c r="F78" s="107"/>
      <c r="G78" s="107"/>
      <c r="H78" s="107"/>
      <c r="I78" s="108"/>
      <c r="J78" s="108"/>
      <c r="K78" s="107"/>
      <c r="L78" s="132"/>
    </row>
    <row r="79" spans="1:12" ht="62.25" customHeight="1">
      <c r="A79" s="21" t="s">
        <v>699</v>
      </c>
      <c r="B79" s="101" t="s">
        <v>692</v>
      </c>
      <c r="C79" s="101" t="s">
        <v>697</v>
      </c>
      <c r="D79" s="101" t="s">
        <v>694</v>
      </c>
      <c r="E79" s="101" t="s">
        <v>250</v>
      </c>
      <c r="F79" s="107">
        <v>886.3</v>
      </c>
      <c r="G79" s="107">
        <v>886.3</v>
      </c>
      <c r="H79" s="107"/>
      <c r="I79" s="108"/>
      <c r="J79" s="108"/>
      <c r="K79" s="107"/>
      <c r="L79" s="132" t="s">
        <v>696</v>
      </c>
    </row>
    <row r="80" spans="1:12" ht="17.25" customHeight="1">
      <c r="A80" s="119" t="s">
        <v>48</v>
      </c>
      <c r="B80" s="120" t="s">
        <v>692</v>
      </c>
      <c r="C80" s="120" t="s">
        <v>697</v>
      </c>
      <c r="D80" s="120" t="s">
        <v>694</v>
      </c>
      <c r="E80" s="120" t="s">
        <v>700</v>
      </c>
      <c r="F80" s="122">
        <f>F82</f>
        <v>388.7</v>
      </c>
      <c r="G80" s="122">
        <f>G82</f>
        <v>388.7</v>
      </c>
      <c r="H80" s="122"/>
      <c r="I80" s="122"/>
      <c r="J80" s="122"/>
      <c r="K80" s="121"/>
      <c r="L80" s="149"/>
    </row>
    <row r="81" spans="1:12" ht="16.5" customHeight="1">
      <c r="A81" s="62" t="s">
        <v>248</v>
      </c>
      <c r="B81" s="101"/>
      <c r="C81" s="101"/>
      <c r="D81" s="101"/>
      <c r="E81" s="101"/>
      <c r="F81" s="107"/>
      <c r="G81" s="107"/>
      <c r="H81" s="107"/>
      <c r="I81" s="108"/>
      <c r="J81" s="108"/>
      <c r="K81" s="107"/>
      <c r="L81" s="132"/>
    </row>
    <row r="82" spans="1:12" ht="37.5" customHeight="1">
      <c r="A82" s="21" t="s">
        <v>699</v>
      </c>
      <c r="B82" s="101" t="s">
        <v>692</v>
      </c>
      <c r="C82" s="101" t="s">
        <v>697</v>
      </c>
      <c r="D82" s="101" t="s">
        <v>694</v>
      </c>
      <c r="E82" s="101" t="s">
        <v>700</v>
      </c>
      <c r="F82" s="107">
        <v>388.7</v>
      </c>
      <c r="G82" s="107">
        <v>388.7</v>
      </c>
      <c r="H82" s="107"/>
      <c r="I82" s="108"/>
      <c r="J82" s="108"/>
      <c r="K82" s="107"/>
      <c r="L82" s="132" t="s">
        <v>696</v>
      </c>
    </row>
    <row r="83" spans="1:12" ht="69" customHeight="1">
      <c r="A83" s="76" t="s">
        <v>701</v>
      </c>
      <c r="B83" s="100" t="s">
        <v>692</v>
      </c>
      <c r="C83" s="100" t="s">
        <v>702</v>
      </c>
      <c r="D83" s="100"/>
      <c r="E83" s="100"/>
      <c r="F83" s="109">
        <f aca="true" t="shared" si="8" ref="F83:K83">SUM(F84+F87)</f>
        <v>100</v>
      </c>
      <c r="G83" s="109">
        <f t="shared" si="8"/>
        <v>100</v>
      </c>
      <c r="H83" s="109">
        <f t="shared" si="8"/>
        <v>0</v>
      </c>
      <c r="I83" s="109">
        <f t="shared" si="8"/>
        <v>0</v>
      </c>
      <c r="J83" s="109">
        <f t="shared" si="8"/>
        <v>0</v>
      </c>
      <c r="K83" s="109">
        <f t="shared" si="8"/>
        <v>0</v>
      </c>
      <c r="L83" s="147"/>
    </row>
    <row r="84" spans="1:12" ht="15.75" customHeight="1">
      <c r="A84" s="119" t="s">
        <v>45</v>
      </c>
      <c r="B84" s="120" t="s">
        <v>692</v>
      </c>
      <c r="C84" s="120" t="s">
        <v>702</v>
      </c>
      <c r="D84" s="120" t="s">
        <v>246</v>
      </c>
      <c r="E84" s="120" t="s">
        <v>250</v>
      </c>
      <c r="F84" s="122">
        <f>F86</f>
        <v>86.7</v>
      </c>
      <c r="G84" s="122">
        <f>G86</f>
        <v>86.7</v>
      </c>
      <c r="H84" s="122"/>
      <c r="I84" s="122"/>
      <c r="J84" s="122"/>
      <c r="K84" s="121"/>
      <c r="L84" s="149"/>
    </row>
    <row r="85" spans="1:12" ht="14.25" customHeight="1">
      <c r="A85" s="62" t="s">
        <v>248</v>
      </c>
      <c r="B85" s="101"/>
      <c r="C85" s="101"/>
      <c r="D85" s="101"/>
      <c r="E85" s="101"/>
      <c r="F85" s="107"/>
      <c r="G85" s="107"/>
      <c r="H85" s="107"/>
      <c r="I85" s="108"/>
      <c r="J85" s="108"/>
      <c r="K85" s="107"/>
      <c r="L85" s="132"/>
    </row>
    <row r="86" spans="1:12" ht="37.5" customHeight="1">
      <c r="A86" s="21" t="s">
        <v>703</v>
      </c>
      <c r="B86" s="101" t="s">
        <v>692</v>
      </c>
      <c r="C86" s="101" t="s">
        <v>702</v>
      </c>
      <c r="D86" s="101" t="s">
        <v>246</v>
      </c>
      <c r="E86" s="101" t="s">
        <v>250</v>
      </c>
      <c r="F86" s="107">
        <v>86.7</v>
      </c>
      <c r="G86" s="107">
        <v>86.7</v>
      </c>
      <c r="H86" s="107"/>
      <c r="I86" s="108"/>
      <c r="J86" s="108"/>
      <c r="K86" s="107"/>
      <c r="L86" s="132" t="s">
        <v>704</v>
      </c>
    </row>
    <row r="87" spans="1:12" ht="18" customHeight="1">
      <c r="A87" s="119" t="s">
        <v>48</v>
      </c>
      <c r="B87" s="120" t="s">
        <v>692</v>
      </c>
      <c r="C87" s="120" t="s">
        <v>702</v>
      </c>
      <c r="D87" s="120" t="s">
        <v>246</v>
      </c>
      <c r="E87" s="120" t="s">
        <v>700</v>
      </c>
      <c r="F87" s="122">
        <f>F89</f>
        <v>13.3</v>
      </c>
      <c r="G87" s="122">
        <f>G89</f>
        <v>13.3</v>
      </c>
      <c r="H87" s="122"/>
      <c r="I87" s="122"/>
      <c r="J87" s="122"/>
      <c r="K87" s="121"/>
      <c r="L87" s="149"/>
    </row>
    <row r="88" spans="1:12" ht="15.75" customHeight="1">
      <c r="A88" s="62" t="s">
        <v>248</v>
      </c>
      <c r="B88" s="101"/>
      <c r="C88" s="101"/>
      <c r="D88" s="101"/>
      <c r="E88" s="101"/>
      <c r="F88" s="107"/>
      <c r="G88" s="107"/>
      <c r="H88" s="107"/>
      <c r="I88" s="108"/>
      <c r="J88" s="108"/>
      <c r="K88" s="107"/>
      <c r="L88" s="132"/>
    </row>
    <row r="89" spans="1:12" ht="31.5" customHeight="1">
      <c r="A89" s="21" t="s">
        <v>705</v>
      </c>
      <c r="B89" s="101" t="s">
        <v>692</v>
      </c>
      <c r="C89" s="101" t="s">
        <v>702</v>
      </c>
      <c r="D89" s="101" t="s">
        <v>246</v>
      </c>
      <c r="E89" s="101" t="s">
        <v>700</v>
      </c>
      <c r="F89" s="107">
        <v>13.3</v>
      </c>
      <c r="G89" s="107">
        <v>13.3</v>
      </c>
      <c r="H89" s="107"/>
      <c r="I89" s="108"/>
      <c r="J89" s="108"/>
      <c r="K89" s="107"/>
      <c r="L89" s="132" t="s">
        <v>704</v>
      </c>
    </row>
    <row r="90" spans="1:12" ht="26.25" customHeight="1">
      <c r="A90" s="76" t="s">
        <v>189</v>
      </c>
      <c r="B90" s="100" t="s">
        <v>692</v>
      </c>
      <c r="C90" s="100" t="s">
        <v>706</v>
      </c>
      <c r="D90" s="100"/>
      <c r="E90" s="100"/>
      <c r="F90" s="109">
        <f aca="true" t="shared" si="9" ref="F90:K90">SUM(F91+F94+F97)</f>
        <v>7041</v>
      </c>
      <c r="G90" s="109">
        <f t="shared" si="9"/>
        <v>7041</v>
      </c>
      <c r="H90" s="109">
        <f t="shared" si="9"/>
        <v>0</v>
      </c>
      <c r="I90" s="109">
        <f t="shared" si="9"/>
        <v>0</v>
      </c>
      <c r="J90" s="109">
        <f t="shared" si="9"/>
        <v>0</v>
      </c>
      <c r="K90" s="109">
        <f t="shared" si="9"/>
        <v>0</v>
      </c>
      <c r="L90" s="147"/>
    </row>
    <row r="91" spans="1:12" ht="20.25" customHeight="1">
      <c r="A91" s="119" t="s">
        <v>45</v>
      </c>
      <c r="B91" s="120" t="s">
        <v>692</v>
      </c>
      <c r="C91" s="120" t="s">
        <v>706</v>
      </c>
      <c r="D91" s="120" t="s">
        <v>246</v>
      </c>
      <c r="E91" s="120" t="s">
        <v>250</v>
      </c>
      <c r="F91" s="122">
        <f>F93</f>
        <v>741.9</v>
      </c>
      <c r="G91" s="122">
        <f>G93</f>
        <v>741.9</v>
      </c>
      <c r="H91" s="122"/>
      <c r="I91" s="122"/>
      <c r="J91" s="122"/>
      <c r="K91" s="121"/>
      <c r="L91" s="149"/>
    </row>
    <row r="92" spans="1:12" ht="16.5" customHeight="1">
      <c r="A92" s="62" t="s">
        <v>248</v>
      </c>
      <c r="B92" s="101"/>
      <c r="C92" s="101"/>
      <c r="D92" s="101"/>
      <c r="E92" s="101"/>
      <c r="F92" s="107"/>
      <c r="G92" s="107"/>
      <c r="H92" s="107"/>
      <c r="I92" s="108"/>
      <c r="J92" s="108"/>
      <c r="K92" s="107"/>
      <c r="L92" s="132"/>
    </row>
    <row r="93" spans="1:12" ht="37.5" customHeight="1">
      <c r="A93" s="21" t="s">
        <v>698</v>
      </c>
      <c r="B93" s="101" t="s">
        <v>692</v>
      </c>
      <c r="C93" s="101" t="s">
        <v>706</v>
      </c>
      <c r="D93" s="101" t="s">
        <v>246</v>
      </c>
      <c r="E93" s="101" t="s">
        <v>250</v>
      </c>
      <c r="F93" s="107">
        <v>741.9</v>
      </c>
      <c r="G93" s="107">
        <v>741.9</v>
      </c>
      <c r="H93" s="107"/>
      <c r="I93" s="108"/>
      <c r="J93" s="108"/>
      <c r="K93" s="107"/>
      <c r="L93" s="132" t="s">
        <v>696</v>
      </c>
    </row>
    <row r="94" spans="1:12" ht="16.5" customHeight="1">
      <c r="A94" s="119" t="s">
        <v>48</v>
      </c>
      <c r="B94" s="120" t="s">
        <v>692</v>
      </c>
      <c r="C94" s="120" t="s">
        <v>706</v>
      </c>
      <c r="D94" s="120" t="s">
        <v>246</v>
      </c>
      <c r="E94" s="120" t="s">
        <v>700</v>
      </c>
      <c r="F94" s="122">
        <f>F96</f>
        <v>2939.6</v>
      </c>
      <c r="G94" s="122">
        <f>G96</f>
        <v>2939.6</v>
      </c>
      <c r="H94" s="122"/>
      <c r="I94" s="122"/>
      <c r="J94" s="122"/>
      <c r="K94" s="121"/>
      <c r="L94" s="149"/>
    </row>
    <row r="95" spans="1:12" ht="15" customHeight="1">
      <c r="A95" s="62" t="s">
        <v>248</v>
      </c>
      <c r="B95" s="101"/>
      <c r="C95" s="101"/>
      <c r="D95" s="101"/>
      <c r="E95" s="101"/>
      <c r="F95" s="107"/>
      <c r="G95" s="107"/>
      <c r="H95" s="107"/>
      <c r="I95" s="108"/>
      <c r="J95" s="108"/>
      <c r="K95" s="107"/>
      <c r="L95" s="132"/>
    </row>
    <row r="96" spans="1:12" ht="37.5" customHeight="1">
      <c r="A96" s="21" t="s">
        <v>699</v>
      </c>
      <c r="B96" s="101" t="s">
        <v>692</v>
      </c>
      <c r="C96" s="101" t="s">
        <v>706</v>
      </c>
      <c r="D96" s="101" t="s">
        <v>246</v>
      </c>
      <c r="E96" s="101" t="s">
        <v>700</v>
      </c>
      <c r="F96" s="107">
        <v>2939.6</v>
      </c>
      <c r="G96" s="107">
        <v>2939.6</v>
      </c>
      <c r="H96" s="107"/>
      <c r="I96" s="108"/>
      <c r="J96" s="108"/>
      <c r="K96" s="107"/>
      <c r="L96" s="132" t="s">
        <v>696</v>
      </c>
    </row>
    <row r="97" spans="1:12" ht="16.5" customHeight="1">
      <c r="A97" s="119" t="s">
        <v>48</v>
      </c>
      <c r="B97" s="120" t="s">
        <v>692</v>
      </c>
      <c r="C97" s="120" t="s">
        <v>706</v>
      </c>
      <c r="D97" s="120" t="s">
        <v>694</v>
      </c>
      <c r="E97" s="120" t="s">
        <v>700</v>
      </c>
      <c r="F97" s="122">
        <f>F99</f>
        <v>3359.5</v>
      </c>
      <c r="G97" s="122">
        <f>G99</f>
        <v>3359.5</v>
      </c>
      <c r="H97" s="122"/>
      <c r="I97" s="122"/>
      <c r="J97" s="122"/>
      <c r="K97" s="121"/>
      <c r="L97" s="149"/>
    </row>
    <row r="98" spans="1:12" ht="16.5" customHeight="1">
      <c r="A98" s="62" t="s">
        <v>248</v>
      </c>
      <c r="B98" s="101"/>
      <c r="C98" s="101"/>
      <c r="D98" s="101"/>
      <c r="E98" s="101"/>
      <c r="F98" s="107"/>
      <c r="G98" s="107"/>
      <c r="H98" s="107"/>
      <c r="I98" s="108"/>
      <c r="J98" s="108"/>
      <c r="K98" s="107"/>
      <c r="L98" s="132"/>
    </row>
    <row r="99" spans="1:12" ht="37.5" customHeight="1">
      <c r="A99" s="21" t="s">
        <v>699</v>
      </c>
      <c r="B99" s="101" t="s">
        <v>692</v>
      </c>
      <c r="C99" s="101" t="s">
        <v>706</v>
      </c>
      <c r="D99" s="101" t="s">
        <v>694</v>
      </c>
      <c r="E99" s="101" t="s">
        <v>700</v>
      </c>
      <c r="F99" s="107">
        <v>3359.5</v>
      </c>
      <c r="G99" s="107">
        <v>3359.5</v>
      </c>
      <c r="H99" s="107"/>
      <c r="I99" s="108"/>
      <c r="J99" s="108"/>
      <c r="K99" s="107"/>
      <c r="L99" s="132" t="s">
        <v>696</v>
      </c>
    </row>
    <row r="100" spans="1:12" ht="41.25" customHeight="1">
      <c r="A100" s="76" t="s">
        <v>216</v>
      </c>
      <c r="B100" s="100" t="s">
        <v>459</v>
      </c>
      <c r="C100" s="100" t="s">
        <v>460</v>
      </c>
      <c r="D100" s="100"/>
      <c r="E100" s="100"/>
      <c r="F100" s="109">
        <f aca="true" t="shared" si="10" ref="F100:K100">SUM(F101)</f>
        <v>99</v>
      </c>
      <c r="G100" s="109">
        <f t="shared" si="10"/>
        <v>99</v>
      </c>
      <c r="H100" s="109">
        <f t="shared" si="10"/>
        <v>0</v>
      </c>
      <c r="I100" s="109">
        <f t="shared" si="10"/>
        <v>0</v>
      </c>
      <c r="J100" s="109">
        <f t="shared" si="10"/>
        <v>0</v>
      </c>
      <c r="K100" s="109">
        <f t="shared" si="10"/>
        <v>0</v>
      </c>
      <c r="L100" s="147"/>
    </row>
    <row r="101" spans="1:12" ht="16.5" customHeight="1">
      <c r="A101" s="119" t="s">
        <v>45</v>
      </c>
      <c r="B101" s="120" t="s">
        <v>459</v>
      </c>
      <c r="C101" s="120" t="s">
        <v>460</v>
      </c>
      <c r="D101" s="120" t="s">
        <v>246</v>
      </c>
      <c r="E101" s="120" t="s">
        <v>250</v>
      </c>
      <c r="F101" s="122">
        <f>F103</f>
        <v>99</v>
      </c>
      <c r="G101" s="122">
        <f>G103</f>
        <v>99</v>
      </c>
      <c r="H101" s="122"/>
      <c r="I101" s="122"/>
      <c r="J101" s="122"/>
      <c r="K101" s="121"/>
      <c r="L101" s="149"/>
    </row>
    <row r="102" spans="1:12" ht="14.25" customHeight="1">
      <c r="A102" s="62" t="s">
        <v>248</v>
      </c>
      <c r="B102" s="101"/>
      <c r="C102" s="101"/>
      <c r="D102" s="101"/>
      <c r="E102" s="101"/>
      <c r="F102" s="107"/>
      <c r="G102" s="107"/>
      <c r="H102" s="107"/>
      <c r="I102" s="108"/>
      <c r="J102" s="108"/>
      <c r="K102" s="107"/>
      <c r="L102" s="132"/>
    </row>
    <row r="103" spans="1:12" ht="36" customHeight="1">
      <c r="A103" s="21" t="s">
        <v>707</v>
      </c>
      <c r="B103" s="101" t="s">
        <v>459</v>
      </c>
      <c r="C103" s="101" t="s">
        <v>460</v>
      </c>
      <c r="D103" s="101" t="s">
        <v>246</v>
      </c>
      <c r="E103" s="101" t="s">
        <v>250</v>
      </c>
      <c r="F103" s="107">
        <v>99</v>
      </c>
      <c r="G103" s="107">
        <v>99</v>
      </c>
      <c r="H103" s="107"/>
      <c r="I103" s="108"/>
      <c r="J103" s="108"/>
      <c r="K103" s="107"/>
      <c r="L103" s="132" t="s">
        <v>708</v>
      </c>
    </row>
    <row r="104" spans="1:12" ht="27" customHeight="1">
      <c r="A104" s="76" t="s">
        <v>314</v>
      </c>
      <c r="B104" s="100" t="s">
        <v>452</v>
      </c>
      <c r="C104" s="100" t="s">
        <v>366</v>
      </c>
      <c r="D104" s="101"/>
      <c r="E104" s="101"/>
      <c r="F104" s="104">
        <f aca="true" t="shared" si="11" ref="F104:K104">F105+F120+F117</f>
        <v>1.2</v>
      </c>
      <c r="G104" s="104">
        <f t="shared" si="11"/>
        <v>1.2</v>
      </c>
      <c r="H104" s="104">
        <f t="shared" si="11"/>
        <v>0</v>
      </c>
      <c r="I104" s="104">
        <f t="shared" si="11"/>
        <v>0.5</v>
      </c>
      <c r="J104" s="104">
        <f t="shared" si="11"/>
        <v>0.5</v>
      </c>
      <c r="K104" s="104">
        <f t="shared" si="11"/>
        <v>0</v>
      </c>
      <c r="L104" s="132"/>
    </row>
    <row r="105" spans="1:12" ht="17.25" customHeight="1">
      <c r="A105" s="114" t="s">
        <v>41</v>
      </c>
      <c r="B105" s="115" t="s">
        <v>452</v>
      </c>
      <c r="C105" s="116" t="s">
        <v>366</v>
      </c>
      <c r="D105" s="116">
        <v>598</v>
      </c>
      <c r="E105" s="116">
        <v>221</v>
      </c>
      <c r="F105" s="117"/>
      <c r="G105" s="117"/>
      <c r="H105" s="117"/>
      <c r="I105" s="118">
        <f>SUM(I116)</f>
        <v>0.5</v>
      </c>
      <c r="J105" s="118">
        <f>SUM(J116)</f>
        <v>0.5</v>
      </c>
      <c r="K105" s="117"/>
      <c r="L105" s="148"/>
    </row>
    <row r="106" spans="1:12" ht="13.5" customHeight="1">
      <c r="A106" s="97" t="s">
        <v>391</v>
      </c>
      <c r="B106" s="101"/>
      <c r="C106" s="61"/>
      <c r="D106" s="61"/>
      <c r="E106" s="61"/>
      <c r="F106" s="103"/>
      <c r="G106" s="103"/>
      <c r="H106" s="103"/>
      <c r="I106" s="106"/>
      <c r="J106" s="103"/>
      <c r="K106" s="103"/>
      <c r="L106" s="146"/>
    </row>
    <row r="107" spans="1:12" ht="13.5" customHeight="1" hidden="1">
      <c r="A107" s="97"/>
      <c r="B107" s="101"/>
      <c r="C107" s="61"/>
      <c r="D107" s="61"/>
      <c r="E107" s="61"/>
      <c r="F107" s="103"/>
      <c r="G107" s="103"/>
      <c r="H107" s="103"/>
      <c r="I107" s="106"/>
      <c r="J107" s="103"/>
      <c r="K107" s="103"/>
      <c r="L107" s="146"/>
    </row>
    <row r="108" spans="1:12" ht="13.5" customHeight="1" hidden="1">
      <c r="A108" s="97"/>
      <c r="B108" s="101"/>
      <c r="C108" s="61"/>
      <c r="D108" s="61"/>
      <c r="E108" s="61"/>
      <c r="F108" s="103"/>
      <c r="G108" s="103"/>
      <c r="H108" s="103"/>
      <c r="I108" s="106"/>
      <c r="J108" s="103"/>
      <c r="K108" s="103"/>
      <c r="L108" s="146"/>
    </row>
    <row r="109" spans="1:12" ht="13.5" customHeight="1" hidden="1">
      <c r="A109" s="97"/>
      <c r="B109" s="101"/>
      <c r="C109" s="61"/>
      <c r="D109" s="61"/>
      <c r="E109" s="61"/>
      <c r="F109" s="103"/>
      <c r="G109" s="103"/>
      <c r="H109" s="103"/>
      <c r="I109" s="106"/>
      <c r="J109" s="103"/>
      <c r="K109" s="103"/>
      <c r="L109" s="146"/>
    </row>
    <row r="110" spans="1:12" ht="13.5" customHeight="1" hidden="1">
      <c r="A110" s="97"/>
      <c r="B110" s="101"/>
      <c r="C110" s="61"/>
      <c r="D110" s="61"/>
      <c r="E110" s="61"/>
      <c r="F110" s="103"/>
      <c r="G110" s="103"/>
      <c r="H110" s="103"/>
      <c r="I110" s="106"/>
      <c r="J110" s="103"/>
      <c r="K110" s="103"/>
      <c r="L110" s="146"/>
    </row>
    <row r="111" spans="1:12" ht="13.5" customHeight="1" hidden="1">
      <c r="A111" s="97"/>
      <c r="B111" s="101"/>
      <c r="C111" s="61"/>
      <c r="D111" s="61"/>
      <c r="E111" s="61"/>
      <c r="F111" s="103"/>
      <c r="G111" s="103"/>
      <c r="H111" s="103"/>
      <c r="I111" s="106"/>
      <c r="J111" s="103"/>
      <c r="K111" s="103"/>
      <c r="L111" s="146"/>
    </row>
    <row r="112" spans="1:12" ht="13.5" customHeight="1" hidden="1">
      <c r="A112" s="97"/>
      <c r="B112" s="101"/>
      <c r="C112" s="61"/>
      <c r="D112" s="61"/>
      <c r="E112" s="61"/>
      <c r="F112" s="103"/>
      <c r="G112" s="103"/>
      <c r="H112" s="103"/>
      <c r="I112" s="106"/>
      <c r="J112" s="103"/>
      <c r="K112" s="103"/>
      <c r="L112" s="146"/>
    </row>
    <row r="113" spans="1:12" ht="13.5" customHeight="1" hidden="1">
      <c r="A113" s="97"/>
      <c r="B113" s="101"/>
      <c r="C113" s="61"/>
      <c r="D113" s="61"/>
      <c r="E113" s="61"/>
      <c r="F113" s="103"/>
      <c r="G113" s="103"/>
      <c r="H113" s="103"/>
      <c r="I113" s="106"/>
      <c r="J113" s="103"/>
      <c r="K113" s="103"/>
      <c r="L113" s="146"/>
    </row>
    <row r="114" spans="1:12" ht="13.5" customHeight="1" hidden="1">
      <c r="A114" s="97"/>
      <c r="B114" s="101"/>
      <c r="C114" s="61"/>
      <c r="D114" s="61"/>
      <c r="E114" s="61"/>
      <c r="F114" s="103"/>
      <c r="G114" s="103"/>
      <c r="H114" s="103"/>
      <c r="I114" s="106"/>
      <c r="J114" s="103"/>
      <c r="K114" s="103"/>
      <c r="L114" s="146"/>
    </row>
    <row r="115" spans="1:12" ht="13.5" customHeight="1" hidden="1">
      <c r="A115" s="97"/>
      <c r="B115" s="101"/>
      <c r="C115" s="61"/>
      <c r="D115" s="61"/>
      <c r="E115" s="61"/>
      <c r="F115" s="103"/>
      <c r="G115" s="103"/>
      <c r="H115" s="103"/>
      <c r="I115" s="106"/>
      <c r="J115" s="103"/>
      <c r="K115" s="103"/>
      <c r="L115" s="146"/>
    </row>
    <row r="116" spans="1:12" ht="26.25" customHeight="1">
      <c r="A116" s="21" t="s">
        <v>672</v>
      </c>
      <c r="B116" s="101" t="s">
        <v>452</v>
      </c>
      <c r="C116" s="61" t="s">
        <v>366</v>
      </c>
      <c r="D116" s="61">
        <v>598</v>
      </c>
      <c r="E116" s="61">
        <v>221</v>
      </c>
      <c r="F116" s="103"/>
      <c r="G116" s="103"/>
      <c r="H116" s="103"/>
      <c r="I116" s="106">
        <v>0.5</v>
      </c>
      <c r="J116" s="103">
        <v>0.5</v>
      </c>
      <c r="K116" s="103"/>
      <c r="L116" s="146" t="s">
        <v>390</v>
      </c>
    </row>
    <row r="117" spans="1:12" ht="17.25" customHeight="1">
      <c r="A117" s="126" t="s">
        <v>45</v>
      </c>
      <c r="B117" s="115" t="s">
        <v>452</v>
      </c>
      <c r="C117" s="115" t="s">
        <v>366</v>
      </c>
      <c r="D117" s="115" t="s">
        <v>388</v>
      </c>
      <c r="E117" s="115" t="s">
        <v>250</v>
      </c>
      <c r="F117" s="124">
        <f>F119</f>
        <v>1.2</v>
      </c>
      <c r="G117" s="124">
        <f>G119</f>
        <v>1.2</v>
      </c>
      <c r="H117" s="124"/>
      <c r="I117" s="124"/>
      <c r="J117" s="124"/>
      <c r="K117" s="127"/>
      <c r="L117" s="133"/>
    </row>
    <row r="118" spans="1:12" ht="15" customHeight="1">
      <c r="A118" s="62" t="s">
        <v>248</v>
      </c>
      <c r="B118" s="101"/>
      <c r="C118" s="101"/>
      <c r="D118" s="101"/>
      <c r="E118" s="101"/>
      <c r="F118" s="107"/>
      <c r="G118" s="107"/>
      <c r="H118" s="107"/>
      <c r="I118" s="108"/>
      <c r="J118" s="108"/>
      <c r="K118" s="107"/>
      <c r="L118" s="132"/>
    </row>
    <row r="119" spans="1:12" ht="37.5" customHeight="1">
      <c r="A119" s="113" t="s">
        <v>0</v>
      </c>
      <c r="B119" s="101" t="s">
        <v>452</v>
      </c>
      <c r="C119" s="101" t="s">
        <v>366</v>
      </c>
      <c r="D119" s="101" t="s">
        <v>388</v>
      </c>
      <c r="E119" s="101" t="s">
        <v>250</v>
      </c>
      <c r="F119" s="107">
        <v>1.2</v>
      </c>
      <c r="G119" s="107">
        <v>1.2</v>
      </c>
      <c r="H119" s="107"/>
      <c r="I119" s="108"/>
      <c r="J119" s="108"/>
      <c r="K119" s="107"/>
      <c r="L119" s="132" t="s">
        <v>649</v>
      </c>
    </row>
    <row r="120" spans="1:12" ht="15" customHeight="1" hidden="1">
      <c r="A120" s="119" t="s">
        <v>49</v>
      </c>
      <c r="B120" s="115" t="s">
        <v>452</v>
      </c>
      <c r="C120" s="115" t="s">
        <v>366</v>
      </c>
      <c r="D120" s="115" t="s">
        <v>388</v>
      </c>
      <c r="E120" s="115" t="s">
        <v>450</v>
      </c>
      <c r="F120" s="124">
        <f>F122</f>
        <v>0</v>
      </c>
      <c r="G120" s="124">
        <f>G122</f>
        <v>0</v>
      </c>
      <c r="H120" s="124"/>
      <c r="I120" s="124"/>
      <c r="J120" s="124"/>
      <c r="K120" s="123"/>
      <c r="L120" s="133"/>
    </row>
    <row r="121" spans="1:12" ht="15" customHeight="1" hidden="1">
      <c r="A121" s="62" t="s">
        <v>248</v>
      </c>
      <c r="B121" s="101"/>
      <c r="C121" s="101"/>
      <c r="D121" s="101"/>
      <c r="E121" s="101"/>
      <c r="F121" s="107"/>
      <c r="G121" s="107"/>
      <c r="H121" s="107"/>
      <c r="I121" s="108"/>
      <c r="J121" s="108"/>
      <c r="K121" s="107"/>
      <c r="L121" s="132"/>
    </row>
    <row r="122" spans="1:12" ht="29.25" customHeight="1" hidden="1">
      <c r="A122" s="99" t="s">
        <v>453</v>
      </c>
      <c r="B122" s="101" t="s">
        <v>452</v>
      </c>
      <c r="C122" s="101" t="s">
        <v>366</v>
      </c>
      <c r="D122" s="101" t="s">
        <v>388</v>
      </c>
      <c r="E122" s="101" t="s">
        <v>450</v>
      </c>
      <c r="F122" s="107">
        <v>0</v>
      </c>
      <c r="G122" s="107">
        <v>0</v>
      </c>
      <c r="H122" s="107"/>
      <c r="I122" s="108"/>
      <c r="J122" s="108"/>
      <c r="K122" s="107"/>
      <c r="L122" s="132" t="s">
        <v>454</v>
      </c>
    </row>
    <row r="123" spans="1:12" s="130" customFormat="1" ht="51.75" customHeight="1" hidden="1">
      <c r="A123" s="129" t="s">
        <v>207</v>
      </c>
      <c r="B123" s="100" t="s">
        <v>455</v>
      </c>
      <c r="C123" s="100" t="s">
        <v>456</v>
      </c>
      <c r="D123" s="101"/>
      <c r="E123" s="101"/>
      <c r="F123" s="104">
        <f>F124</f>
        <v>0</v>
      </c>
      <c r="G123" s="104">
        <f>G124</f>
        <v>0</v>
      </c>
      <c r="H123" s="104"/>
      <c r="I123" s="104"/>
      <c r="J123" s="104"/>
      <c r="K123" s="104"/>
      <c r="L123" s="135"/>
    </row>
    <row r="124" spans="1:12" ht="17.25" customHeight="1" hidden="1">
      <c r="A124" s="114" t="s">
        <v>45</v>
      </c>
      <c r="B124" s="115" t="s">
        <v>455</v>
      </c>
      <c r="C124" s="116" t="s">
        <v>456</v>
      </c>
      <c r="D124" s="116">
        <v>500</v>
      </c>
      <c r="E124" s="116">
        <v>226</v>
      </c>
      <c r="F124" s="117">
        <f>SUM(F126)</f>
        <v>0</v>
      </c>
      <c r="G124" s="117">
        <f>SUM(G126)</f>
        <v>0</v>
      </c>
      <c r="H124" s="117"/>
      <c r="I124" s="117"/>
      <c r="J124" s="117"/>
      <c r="K124" s="117"/>
      <c r="L124" s="148"/>
    </row>
    <row r="125" spans="1:12" ht="13.5" customHeight="1" hidden="1">
      <c r="A125" s="97" t="s">
        <v>391</v>
      </c>
      <c r="B125" s="101"/>
      <c r="C125" s="61"/>
      <c r="D125" s="61"/>
      <c r="E125" s="61"/>
      <c r="F125" s="103"/>
      <c r="G125" s="103"/>
      <c r="H125" s="103"/>
      <c r="I125" s="106"/>
      <c r="J125" s="103"/>
      <c r="K125" s="103"/>
      <c r="L125" s="146"/>
    </row>
    <row r="126" spans="1:12" ht="38.25" customHeight="1" hidden="1">
      <c r="A126" s="21" t="s">
        <v>457</v>
      </c>
      <c r="B126" s="101" t="s">
        <v>455</v>
      </c>
      <c r="C126" s="61" t="s">
        <v>456</v>
      </c>
      <c r="D126" s="61">
        <v>500</v>
      </c>
      <c r="E126" s="61">
        <v>226</v>
      </c>
      <c r="F126" s="103">
        <v>0</v>
      </c>
      <c r="G126" s="103">
        <v>0</v>
      </c>
      <c r="H126" s="103"/>
      <c r="I126" s="106"/>
      <c r="J126" s="103"/>
      <c r="K126" s="103"/>
      <c r="L126" s="146" t="s">
        <v>458</v>
      </c>
    </row>
    <row r="127" spans="1:12" ht="38.25" customHeight="1" hidden="1">
      <c r="A127" s="129" t="s">
        <v>216</v>
      </c>
      <c r="B127" s="100" t="s">
        <v>459</v>
      </c>
      <c r="C127" s="100" t="s">
        <v>460</v>
      </c>
      <c r="D127" s="101"/>
      <c r="E127" s="101"/>
      <c r="F127" s="104">
        <f>F128</f>
        <v>0</v>
      </c>
      <c r="G127" s="104">
        <f>G128</f>
        <v>0</v>
      </c>
      <c r="H127" s="104"/>
      <c r="I127" s="104"/>
      <c r="J127" s="104"/>
      <c r="K127" s="104"/>
      <c r="L127" s="135"/>
    </row>
    <row r="128" spans="1:12" ht="16.5" customHeight="1" hidden="1">
      <c r="A128" s="114" t="s">
        <v>45</v>
      </c>
      <c r="B128" s="115" t="s">
        <v>459</v>
      </c>
      <c r="C128" s="116" t="s">
        <v>460</v>
      </c>
      <c r="D128" s="116">
        <v>500</v>
      </c>
      <c r="E128" s="116">
        <v>226</v>
      </c>
      <c r="F128" s="117">
        <f>SUM(F130)</f>
        <v>0</v>
      </c>
      <c r="G128" s="117">
        <f>SUM(G130)</f>
        <v>0</v>
      </c>
      <c r="H128" s="117"/>
      <c r="I128" s="117"/>
      <c r="J128" s="117"/>
      <c r="K128" s="117"/>
      <c r="L128" s="148"/>
    </row>
    <row r="129" spans="1:12" ht="14.25" customHeight="1" hidden="1">
      <c r="A129" s="97" t="s">
        <v>391</v>
      </c>
      <c r="B129" s="101"/>
      <c r="C129" s="61"/>
      <c r="D129" s="61"/>
      <c r="E129" s="61"/>
      <c r="F129" s="103"/>
      <c r="G129" s="103"/>
      <c r="H129" s="103"/>
      <c r="I129" s="106"/>
      <c r="J129" s="103"/>
      <c r="K129" s="103"/>
      <c r="L129" s="146"/>
    </row>
    <row r="130" spans="1:12" ht="38.25" customHeight="1" hidden="1">
      <c r="A130" s="21" t="s">
        <v>457</v>
      </c>
      <c r="B130" s="101" t="s">
        <v>459</v>
      </c>
      <c r="C130" s="61" t="s">
        <v>460</v>
      </c>
      <c r="D130" s="61">
        <v>500</v>
      </c>
      <c r="E130" s="61">
        <v>226</v>
      </c>
      <c r="F130" s="103">
        <v>0</v>
      </c>
      <c r="G130" s="103">
        <v>0</v>
      </c>
      <c r="H130" s="103"/>
      <c r="I130" s="106"/>
      <c r="J130" s="103"/>
      <c r="K130" s="103"/>
      <c r="L130" s="146" t="s">
        <v>458</v>
      </c>
    </row>
    <row r="131" spans="1:12" ht="42.75" customHeight="1">
      <c r="A131" s="76" t="s">
        <v>224</v>
      </c>
      <c r="B131" s="100" t="s">
        <v>1</v>
      </c>
      <c r="C131" s="100" t="s">
        <v>2</v>
      </c>
      <c r="D131" s="100"/>
      <c r="E131" s="100"/>
      <c r="F131" s="109">
        <f aca="true" t="shared" si="12" ref="F131:K131">SUM(F132)</f>
        <v>0</v>
      </c>
      <c r="G131" s="109">
        <f t="shared" si="12"/>
        <v>0</v>
      </c>
      <c r="H131" s="109">
        <f t="shared" si="12"/>
        <v>0</v>
      </c>
      <c r="I131" s="109">
        <f t="shared" si="12"/>
        <v>30.6</v>
      </c>
      <c r="J131" s="109">
        <f t="shared" si="12"/>
        <v>30.6</v>
      </c>
      <c r="K131" s="109">
        <f t="shared" si="12"/>
        <v>0</v>
      </c>
      <c r="L131" s="147"/>
    </row>
    <row r="132" spans="1:12" ht="17.25" customHeight="1">
      <c r="A132" s="119" t="s">
        <v>688</v>
      </c>
      <c r="B132" s="120" t="s">
        <v>1</v>
      </c>
      <c r="C132" s="120" t="s">
        <v>2</v>
      </c>
      <c r="D132" s="120" t="s">
        <v>246</v>
      </c>
      <c r="E132" s="120" t="s">
        <v>689</v>
      </c>
      <c r="F132" s="121"/>
      <c r="G132" s="121"/>
      <c r="H132" s="121"/>
      <c r="I132" s="122">
        <f>I134+I135</f>
        <v>30.6</v>
      </c>
      <c r="J132" s="122">
        <f>J134+J135</f>
        <v>30.6</v>
      </c>
      <c r="K132" s="121"/>
      <c r="L132" s="149"/>
    </row>
    <row r="133" spans="1:12" ht="15" customHeight="1">
      <c r="A133" s="62" t="s">
        <v>248</v>
      </c>
      <c r="B133" s="101"/>
      <c r="C133" s="101"/>
      <c r="D133" s="101"/>
      <c r="E133" s="101"/>
      <c r="F133" s="107"/>
      <c r="G133" s="107"/>
      <c r="H133" s="107"/>
      <c r="I133" s="108"/>
      <c r="J133" s="108"/>
      <c r="K133" s="107"/>
      <c r="L133" s="132"/>
    </row>
    <row r="134" spans="1:12" ht="25.5" customHeight="1">
      <c r="A134" s="21" t="s">
        <v>3</v>
      </c>
      <c r="B134" s="101" t="s">
        <v>1</v>
      </c>
      <c r="C134" s="101" t="s">
        <v>2</v>
      </c>
      <c r="D134" s="101" t="s">
        <v>246</v>
      </c>
      <c r="E134" s="101" t="s">
        <v>689</v>
      </c>
      <c r="F134" s="107"/>
      <c r="G134" s="107"/>
      <c r="H134" s="107"/>
      <c r="I134" s="108">
        <v>30.6</v>
      </c>
      <c r="J134" s="108">
        <v>30.6</v>
      </c>
      <c r="K134" s="107"/>
      <c r="L134" s="132" t="s">
        <v>4</v>
      </c>
    </row>
    <row r="135" spans="1:12" ht="28.5" customHeight="1">
      <c r="A135" s="129" t="s">
        <v>222</v>
      </c>
      <c r="B135" s="100" t="s">
        <v>550</v>
      </c>
      <c r="C135" s="100" t="s">
        <v>551</v>
      </c>
      <c r="D135" s="101"/>
      <c r="E135" s="101"/>
      <c r="F135" s="104">
        <f aca="true" t="shared" si="13" ref="F135:K135">F136</f>
        <v>45.6</v>
      </c>
      <c r="G135" s="104">
        <f t="shared" si="13"/>
        <v>45.6</v>
      </c>
      <c r="H135" s="104">
        <f t="shared" si="13"/>
        <v>0</v>
      </c>
      <c r="I135" s="104">
        <f t="shared" si="13"/>
        <v>0</v>
      </c>
      <c r="J135" s="104">
        <f t="shared" si="13"/>
        <v>0</v>
      </c>
      <c r="K135" s="104">
        <f t="shared" si="13"/>
        <v>0</v>
      </c>
      <c r="L135" s="135"/>
    </row>
    <row r="136" spans="1:12" ht="17.25" customHeight="1">
      <c r="A136" s="114" t="s">
        <v>45</v>
      </c>
      <c r="B136" s="115" t="s">
        <v>550</v>
      </c>
      <c r="C136" s="116" t="s">
        <v>551</v>
      </c>
      <c r="D136" s="116">
        <v>500</v>
      </c>
      <c r="E136" s="116">
        <v>226</v>
      </c>
      <c r="F136" s="117">
        <f>SUM(F138)</f>
        <v>45.6</v>
      </c>
      <c r="G136" s="117">
        <f>SUM(G138)</f>
        <v>45.6</v>
      </c>
      <c r="H136" s="117"/>
      <c r="I136" s="117"/>
      <c r="J136" s="117"/>
      <c r="K136" s="117"/>
      <c r="L136" s="148"/>
    </row>
    <row r="137" spans="1:12" ht="17.25" customHeight="1">
      <c r="A137" s="97" t="s">
        <v>391</v>
      </c>
      <c r="B137" s="101"/>
      <c r="C137" s="61"/>
      <c r="D137" s="61"/>
      <c r="E137" s="61"/>
      <c r="F137" s="103"/>
      <c r="G137" s="103"/>
      <c r="H137" s="103"/>
      <c r="I137" s="106"/>
      <c r="J137" s="103"/>
      <c r="K137" s="103"/>
      <c r="L137" s="146"/>
    </row>
    <row r="138" spans="1:12" ht="38.25" customHeight="1">
      <c r="A138" s="21" t="s">
        <v>574</v>
      </c>
      <c r="B138" s="101" t="s">
        <v>550</v>
      </c>
      <c r="C138" s="61" t="s">
        <v>575</v>
      </c>
      <c r="D138" s="61">
        <v>500</v>
      </c>
      <c r="E138" s="61">
        <v>226</v>
      </c>
      <c r="F138" s="103">
        <v>45.6</v>
      </c>
      <c r="G138" s="103">
        <v>45.6</v>
      </c>
      <c r="H138" s="103"/>
      <c r="I138" s="106"/>
      <c r="J138" s="103"/>
      <c r="K138" s="103"/>
      <c r="L138" s="146" t="s">
        <v>5</v>
      </c>
    </row>
    <row r="139" spans="1:12" ht="14.25" customHeight="1">
      <c r="A139" s="64" t="s">
        <v>251</v>
      </c>
      <c r="B139" s="102"/>
      <c r="C139" s="102"/>
      <c r="D139" s="102"/>
      <c r="E139" s="102"/>
      <c r="F139" s="104">
        <f aca="true" t="shared" si="14" ref="F139:K139">F12+F21+F65+F69+F73+F83+F90+F100+F104+F123+F127+F131+F135</f>
        <v>14270.000000000002</v>
      </c>
      <c r="G139" s="104">
        <f t="shared" si="14"/>
        <v>14270.000000000002</v>
      </c>
      <c r="H139" s="104">
        <f t="shared" si="14"/>
        <v>0</v>
      </c>
      <c r="I139" s="104">
        <f t="shared" si="14"/>
        <v>133.20000000000002</v>
      </c>
      <c r="J139" s="104">
        <f t="shared" si="14"/>
        <v>133.20000000000002</v>
      </c>
      <c r="K139" s="104">
        <f t="shared" si="14"/>
        <v>0</v>
      </c>
      <c r="L139" s="65"/>
    </row>
    <row r="140" spans="1:12" ht="14.25" customHeight="1">
      <c r="A140" s="78"/>
      <c r="B140" s="79"/>
      <c r="C140" s="79"/>
      <c r="D140" s="79"/>
      <c r="E140" s="79"/>
      <c r="F140" s="80"/>
      <c r="G140" s="80"/>
      <c r="H140" s="80"/>
      <c r="I140" s="81"/>
      <c r="J140" s="81"/>
      <c r="K140" s="81"/>
      <c r="L140" s="82"/>
    </row>
    <row r="141" spans="1:12" ht="21.75" customHeight="1">
      <c r="A141" s="185" t="s">
        <v>643</v>
      </c>
      <c r="B141" s="185"/>
      <c r="C141" s="185"/>
      <c r="D141" s="185"/>
      <c r="E141" s="185"/>
      <c r="F141" s="211" t="s">
        <v>252</v>
      </c>
      <c r="G141" s="211"/>
      <c r="H141" s="211"/>
      <c r="I141" s="211"/>
      <c r="J141" s="211"/>
      <c r="K141" s="211" t="s">
        <v>370</v>
      </c>
      <c r="L141" s="211"/>
    </row>
    <row r="142" spans="1:1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1"/>
      <c r="L142" s="66"/>
    </row>
    <row r="143" spans="1:12" ht="20.25" customHeight="1">
      <c r="A143" s="185" t="s">
        <v>415</v>
      </c>
      <c r="B143" s="185"/>
      <c r="C143" s="185"/>
      <c r="D143" s="185"/>
      <c r="E143" s="185"/>
      <c r="F143" s="211" t="s">
        <v>252</v>
      </c>
      <c r="G143" s="211"/>
      <c r="H143" s="211"/>
      <c r="I143" s="211"/>
      <c r="J143" s="211"/>
      <c r="K143" s="211" t="s">
        <v>371</v>
      </c>
      <c r="L143" s="211"/>
    </row>
  </sheetData>
  <sheetProtection/>
  <mergeCells count="24">
    <mergeCell ref="F8:K8"/>
    <mergeCell ref="L8:L10"/>
    <mergeCell ref="F9:H9"/>
    <mergeCell ref="I9:K9"/>
    <mergeCell ref="A3:L3"/>
    <mergeCell ref="A2:L2"/>
    <mergeCell ref="A4:L4"/>
    <mergeCell ref="A5:L5"/>
    <mergeCell ref="F10:F11"/>
    <mergeCell ref="G10:H10"/>
    <mergeCell ref="I10:I11"/>
    <mergeCell ref="J10:K10"/>
    <mergeCell ref="A6:L6"/>
    <mergeCell ref="A8:A11"/>
    <mergeCell ref="B8:B11"/>
    <mergeCell ref="C8:C11"/>
    <mergeCell ref="D8:D11"/>
    <mergeCell ref="E8:E11"/>
    <mergeCell ref="A141:E141"/>
    <mergeCell ref="F141:J141"/>
    <mergeCell ref="K141:L141"/>
    <mergeCell ref="A143:E143"/>
    <mergeCell ref="F143:J143"/>
    <mergeCell ref="K143:L14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F26" sqref="F26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5" ht="12.75">
      <c r="A1" s="191" t="s">
        <v>617</v>
      </c>
      <c r="B1" s="191"/>
      <c r="C1" s="191"/>
      <c r="D1" s="112"/>
      <c r="E1" s="111"/>
    </row>
    <row r="2" spans="1:5" ht="12.75" hidden="1">
      <c r="A2" s="191" t="s">
        <v>394</v>
      </c>
      <c r="B2" s="191"/>
      <c r="C2" s="191"/>
      <c r="D2" s="112"/>
      <c r="E2" s="111"/>
    </row>
    <row r="3" spans="1:5" ht="12.75" hidden="1">
      <c r="A3" s="191" t="s">
        <v>395</v>
      </c>
      <c r="B3" s="191"/>
      <c r="C3" s="191"/>
      <c r="D3" s="112"/>
      <c r="E3" s="111"/>
    </row>
    <row r="4" spans="1:5" ht="12.75" hidden="1">
      <c r="A4" s="191" t="s">
        <v>413</v>
      </c>
      <c r="B4" s="191"/>
      <c r="C4" s="191"/>
      <c r="D4" s="112"/>
      <c r="E4" s="111"/>
    </row>
    <row r="5" spans="1:5" ht="12.75" hidden="1">
      <c r="A5" s="191" t="s">
        <v>412</v>
      </c>
      <c r="B5" s="191"/>
      <c r="C5" s="191"/>
      <c r="D5" s="112"/>
      <c r="E5" s="111"/>
    </row>
    <row r="6" spans="1:5" ht="12.75" hidden="1">
      <c r="A6" s="112"/>
      <c r="B6" s="112"/>
      <c r="C6" s="112"/>
      <c r="D6" s="112"/>
      <c r="E6" s="111"/>
    </row>
    <row r="7" spans="1:5" ht="12.75" hidden="1">
      <c r="A7" s="191" t="s">
        <v>396</v>
      </c>
      <c r="B7" s="191"/>
      <c r="C7" s="191"/>
      <c r="D7" s="112"/>
      <c r="E7" s="111"/>
    </row>
    <row r="8" spans="1:14" ht="12.75">
      <c r="A8" s="67"/>
      <c r="B8" s="67"/>
      <c r="C8" s="11"/>
      <c r="J8" s="67"/>
      <c r="K8" s="67"/>
      <c r="L8" s="67"/>
      <c r="M8" s="67"/>
      <c r="N8" s="67"/>
    </row>
    <row r="9" spans="1:3" ht="21.75" customHeight="1">
      <c r="A9" s="218" t="s">
        <v>385</v>
      </c>
      <c r="B9" s="218"/>
      <c r="C9" s="218"/>
    </row>
    <row r="10" spans="1:3" ht="15.75" customHeight="1">
      <c r="A10" s="218" t="s">
        <v>386</v>
      </c>
      <c r="B10" s="194"/>
      <c r="C10" s="218"/>
    </row>
    <row r="11" spans="1:3" ht="20.25" customHeight="1">
      <c r="A11" s="218" t="s">
        <v>387</v>
      </c>
      <c r="B11" s="194"/>
      <c r="C11" s="218"/>
    </row>
    <row r="12" spans="1:3" ht="21.75" customHeight="1">
      <c r="A12" s="218" t="s">
        <v>6</v>
      </c>
      <c r="B12" s="194"/>
      <c r="C12" s="218"/>
    </row>
    <row r="13" spans="1:3" ht="40.5" customHeight="1">
      <c r="A13" s="69"/>
      <c r="B13" s="69"/>
      <c r="C13" s="69"/>
    </row>
    <row r="14" spans="1:3" ht="21.75" customHeight="1">
      <c r="A14" s="70" t="s">
        <v>254</v>
      </c>
      <c r="B14" s="74" t="s">
        <v>271</v>
      </c>
      <c r="C14" s="70" t="s">
        <v>273</v>
      </c>
    </row>
    <row r="15" spans="1:3" ht="21.75" customHeight="1">
      <c r="A15" s="70"/>
      <c r="B15" s="75" t="s">
        <v>272</v>
      </c>
      <c r="C15" s="70"/>
    </row>
    <row r="16" spans="1:3" ht="30">
      <c r="A16" s="15" t="s">
        <v>255</v>
      </c>
      <c r="B16" s="24" t="s">
        <v>253</v>
      </c>
      <c r="C16" s="16" t="s">
        <v>256</v>
      </c>
    </row>
    <row r="17" spans="1:3" ht="15">
      <c r="A17" s="15" t="s">
        <v>257</v>
      </c>
      <c r="B17" s="24" t="s">
        <v>258</v>
      </c>
      <c r="C17" s="16" t="s">
        <v>256</v>
      </c>
    </row>
    <row r="18" spans="1:3" ht="15">
      <c r="A18" s="15" t="s">
        <v>259</v>
      </c>
      <c r="B18" s="24" t="s">
        <v>260</v>
      </c>
      <c r="C18" s="16" t="s">
        <v>256</v>
      </c>
    </row>
    <row r="19" spans="1:3" ht="30">
      <c r="A19" s="15" t="s">
        <v>261</v>
      </c>
      <c r="B19" s="24" t="s">
        <v>262</v>
      </c>
      <c r="C19" s="16" t="s">
        <v>256</v>
      </c>
    </row>
    <row r="20" spans="1:3" ht="15">
      <c r="A20" s="15" t="s">
        <v>263</v>
      </c>
      <c r="B20" s="24" t="s">
        <v>264</v>
      </c>
      <c r="C20" s="16" t="s">
        <v>265</v>
      </c>
    </row>
    <row r="21" spans="1:3" ht="30">
      <c r="A21" s="15" t="s">
        <v>266</v>
      </c>
      <c r="B21" s="24" t="s">
        <v>267</v>
      </c>
      <c r="C21" s="16" t="s">
        <v>268</v>
      </c>
    </row>
    <row r="22" spans="1:3" ht="31.5" customHeight="1">
      <c r="A22" s="15" t="s">
        <v>269</v>
      </c>
      <c r="B22" s="24" t="s">
        <v>270</v>
      </c>
      <c r="C22" s="16" t="s">
        <v>256</v>
      </c>
    </row>
    <row r="23" spans="1:3" ht="15">
      <c r="A23" s="27"/>
      <c r="B23" s="26"/>
      <c r="C23" s="72"/>
    </row>
    <row r="24" spans="1:3" ht="15">
      <c r="A24" s="14"/>
      <c r="B24" s="71"/>
      <c r="C24" s="14"/>
    </row>
    <row r="25" spans="1:3" ht="15">
      <c r="A25" s="14"/>
      <c r="B25" s="71"/>
      <c r="C25" s="14"/>
    </row>
    <row r="26" spans="1:3" ht="15">
      <c r="A26" s="14"/>
      <c r="B26" s="71"/>
      <c r="C26" s="14"/>
    </row>
    <row r="27" spans="1:5" ht="15" customHeight="1">
      <c r="A27" s="219" t="s">
        <v>619</v>
      </c>
      <c r="B27" s="219"/>
      <c r="C27" s="68" t="s">
        <v>370</v>
      </c>
      <c r="D27" s="73"/>
      <c r="E27" s="73"/>
    </row>
    <row r="28" spans="1:5" ht="15">
      <c r="A28" s="28"/>
      <c r="B28" s="29"/>
      <c r="C28" s="68"/>
      <c r="D28" s="27"/>
      <c r="E28" s="27"/>
    </row>
    <row r="29" spans="1:5" ht="15" customHeight="1">
      <c r="A29" s="219" t="s">
        <v>620</v>
      </c>
      <c r="B29" s="219"/>
      <c r="C29" s="68" t="s">
        <v>371</v>
      </c>
      <c r="D29" s="73"/>
      <c r="E29" s="73"/>
    </row>
    <row r="30" spans="1:3" ht="15">
      <c r="A30" s="14"/>
      <c r="B30" s="71"/>
      <c r="C30" s="14"/>
    </row>
    <row r="31" spans="1:3" ht="15">
      <c r="A31" s="14"/>
      <c r="B31" s="71"/>
      <c r="C31" s="14"/>
    </row>
    <row r="32" spans="1:3" ht="15">
      <c r="A32" s="14"/>
      <c r="B32" s="71"/>
      <c r="C32" s="14"/>
    </row>
  </sheetData>
  <sheetProtection/>
  <mergeCells count="12">
    <mergeCell ref="A27:B27"/>
    <mergeCell ref="A29:B29"/>
    <mergeCell ref="A1:C1"/>
    <mergeCell ref="A2:C2"/>
    <mergeCell ref="A11:C11"/>
    <mergeCell ref="A12:C12"/>
    <mergeCell ref="A3:C3"/>
    <mergeCell ref="A4:C4"/>
    <mergeCell ref="A5:C5"/>
    <mergeCell ref="A10:C10"/>
    <mergeCell ref="A9:C9"/>
    <mergeCell ref="A7:C7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Ноутбук</cp:lastModifiedBy>
  <cp:lastPrinted>2012-10-18T07:39:49Z</cp:lastPrinted>
  <dcterms:created xsi:type="dcterms:W3CDTF">1996-10-08T23:32:33Z</dcterms:created>
  <dcterms:modified xsi:type="dcterms:W3CDTF">2012-10-29T08:51:08Z</dcterms:modified>
  <cp:category/>
  <cp:version/>
  <cp:contentType/>
  <cp:contentStatus/>
</cp:coreProperties>
</file>